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rent roll template\"/>
    </mc:Choice>
  </mc:AlternateContent>
  <bookViews>
    <workbookView xWindow="0" yWindow="0" windowWidth="19200" windowHeight="8925" activeTab="1"/>
  </bookViews>
  <sheets>
    <sheet name="Instructions" sheetId="2" r:id="rId1"/>
    <sheet name="CSJ RentRoll" sheetId="3" r:id="rId2"/>
    <sheet name="Utility Allowances" sheetId="5" r:id="rId3"/>
    <sheet name="Affordability Requirements" sheetId="4" r:id="rId4"/>
    <sheet name="Vacancy Move In Activity" sheetId="6" r:id="rId5"/>
    <sheet name="Reference Data 1" sheetId="8" r:id="rId6"/>
    <sheet name="Reference Data 2" sheetId="9" r:id="rId7"/>
  </sheets>
  <externalReferences>
    <externalReference r:id="rId8"/>
  </externalReferences>
  <definedNames>
    <definedName name="_Order1" hidden="1">0</definedName>
    <definedName name="_Order2" hidden="1">255</definedName>
    <definedName name="IncomeLimits" localSheetId="1">'Reference Data 1'!$J$15:$K$23</definedName>
    <definedName name="IncomeLimits">#REF!</definedName>
    <definedName name="_xlnm.Print_Area" localSheetId="3">'Affordability Requirements'!$A$1:$T$72</definedName>
    <definedName name="_xlnm.Print_Area" localSheetId="1">'CSJ RentRoll'!$A$1:$AL$299</definedName>
    <definedName name="_xlnm.Print_Area" localSheetId="0">Instructions!$A$1:$D$50</definedName>
    <definedName name="_xlnm.Print_Area" localSheetId="6">'Reference Data 2'!$A$1:$I$71</definedName>
    <definedName name="_xlnm.Print_Titles" localSheetId="1">'CSJ RentRoll'!$A:$G,'CSJ RentRoll'!$1:$7</definedName>
    <definedName name="Print_Titles_MI" localSheetId="1">'CSJ RentRoll'!$1:$7</definedName>
    <definedName name="PropertyName">[1]Sheet1!$H$4</definedName>
    <definedName name="RECERT">#REF!</definedName>
    <definedName name="RENTROLL" localSheetId="1">'CSJ RentRoll'!$A$10:$V$722</definedName>
    <definedName name="RENTROLL">#REF!</definedName>
  </definedNames>
  <calcPr calcId="152511"/>
</workbook>
</file>

<file path=xl/calcChain.xml><?xml version="1.0" encoding="utf-8"?>
<calcChain xmlns="http://schemas.openxmlformats.org/spreadsheetml/2006/main">
  <c r="S723" i="3" l="1"/>
  <c r="N722" i="3"/>
  <c r="N8" i="3" s="1"/>
  <c r="O722" i="3"/>
  <c r="O8" i="3" s="1"/>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E14" i="5"/>
  <c r="E15" i="5"/>
  <c r="E16" i="5"/>
  <c r="E17" i="5"/>
  <c r="E18" i="5"/>
  <c r="E19" i="5"/>
  <c r="E20" i="5"/>
  <c r="E21" i="5"/>
  <c r="E22" i="5"/>
  <c r="E23" i="5"/>
  <c r="E24" i="5"/>
  <c r="E25" i="5"/>
  <c r="E26" i="5"/>
  <c r="E27" i="5"/>
  <c r="E28" i="5"/>
  <c r="I13" i="5"/>
  <c r="H13" i="5"/>
  <c r="G13" i="5"/>
  <c r="F13" i="5"/>
  <c r="E13" i="5"/>
  <c r="J28" i="4"/>
  <c r="J27" i="4"/>
  <c r="F2" i="9"/>
  <c r="P5" i="6"/>
  <c r="L5" i="4"/>
  <c r="J16" i="4"/>
  <c r="J17" i="4"/>
  <c r="J18" i="4"/>
  <c r="J19" i="4"/>
  <c r="J20" i="4"/>
  <c r="J21" i="4"/>
  <c r="J22" i="4"/>
  <c r="J30" i="4" s="1"/>
  <c r="J23" i="4"/>
  <c r="J24" i="4"/>
  <c r="J25" i="4"/>
  <c r="J26" i="4"/>
  <c r="J29" i="4"/>
  <c r="T29" i="4"/>
  <c r="D30" i="4"/>
  <c r="E30" i="4"/>
  <c r="J31" i="4" s="1"/>
  <c r="F30" i="4"/>
  <c r="G30" i="4"/>
  <c r="H30" i="4"/>
  <c r="I30" i="4"/>
  <c r="S30" i="4"/>
  <c r="J43" i="4"/>
  <c r="J45" i="4"/>
  <c r="J47" i="4" s="1"/>
  <c r="D46" i="4"/>
  <c r="E46" i="4"/>
  <c r="J46" i="4" s="1"/>
  <c r="F46" i="4"/>
  <c r="G46" i="4"/>
  <c r="H46" i="4"/>
  <c r="I46" i="4"/>
  <c r="S46" i="4"/>
  <c r="S53" i="4"/>
  <c r="S54" i="4"/>
  <c r="J59" i="4"/>
  <c r="J71" i="4" s="1"/>
  <c r="J60" i="4"/>
  <c r="J61" i="4"/>
  <c r="J62" i="4"/>
  <c r="J63" i="4"/>
  <c r="J64" i="4"/>
  <c r="J65" i="4"/>
  <c r="J66" i="4"/>
  <c r="J67" i="4"/>
  <c r="J68" i="4"/>
  <c r="J69" i="4"/>
  <c r="J70" i="4"/>
  <c r="T70" i="4"/>
  <c r="D71" i="4"/>
  <c r="E71" i="4"/>
  <c r="J72" i="4" s="1"/>
  <c r="F71" i="4"/>
  <c r="G71" i="4"/>
  <c r="H71" i="4"/>
  <c r="I71" i="4"/>
  <c r="S71" i="4"/>
  <c r="D7" i="5"/>
  <c r="N7" i="5"/>
  <c r="I30" i="5"/>
  <c r="X18" i="3"/>
  <c r="E30" i="5"/>
  <c r="X11" i="3"/>
  <c r="F30" i="5"/>
  <c r="X14" i="3"/>
  <c r="G30" i="5"/>
  <c r="Q34" i="5"/>
  <c r="X16" i="3"/>
  <c r="H30" i="5"/>
  <c r="X17" i="3"/>
  <c r="O30" i="5"/>
  <c r="O34" i="5" s="1"/>
  <c r="P30" i="5"/>
  <c r="P34" i="5" s="1"/>
  <c r="Q30" i="5"/>
  <c r="R30" i="5"/>
  <c r="R34" i="5" s="1"/>
  <c r="S30" i="5"/>
  <c r="S34" i="5" s="1"/>
  <c r="R8" i="3"/>
  <c r="V8" i="3"/>
  <c r="Y8" i="3"/>
  <c r="A9" i="3"/>
  <c r="E9" i="3"/>
  <c r="F9" i="3"/>
  <c r="G9" i="3"/>
  <c r="K9" i="3"/>
  <c r="L9" i="3"/>
  <c r="Q9" i="3"/>
  <c r="R9" i="3"/>
  <c r="S9" i="3"/>
  <c r="U9" i="3"/>
  <c r="V9" i="3"/>
  <c r="W9" i="3"/>
  <c r="Y9" i="3"/>
  <c r="Z9" i="3"/>
  <c r="AA9" i="3"/>
  <c r="AH9" i="3"/>
  <c r="AI9" i="3"/>
  <c r="AJ9" i="3"/>
  <c r="AK9" i="3"/>
  <c r="AL9" i="3"/>
  <c r="AM9" i="3"/>
  <c r="AN9" i="3"/>
  <c r="W10" i="3"/>
  <c r="X10" i="3"/>
  <c r="Y10" i="3"/>
  <c r="Z10" i="3"/>
  <c r="AA10" i="3"/>
  <c r="AH10" i="3"/>
  <c r="AI10" i="3" s="1"/>
  <c r="AJ10" i="3"/>
  <c r="AK10" i="3"/>
  <c r="AL10" i="3"/>
  <c r="AM10" i="3"/>
  <c r="AN10" i="3"/>
  <c r="W11" i="3"/>
  <c r="Y11" i="3"/>
  <c r="AE11" i="3" s="1"/>
  <c r="Z11" i="3"/>
  <c r="AA11" i="3"/>
  <c r="AH11" i="3"/>
  <c r="AI11" i="3" s="1"/>
  <c r="AJ11" i="3"/>
  <c r="AK11" i="3"/>
  <c r="AL11" i="3"/>
  <c r="AM11" i="3"/>
  <c r="AN11" i="3"/>
  <c r="W12" i="3"/>
  <c r="X12" i="3"/>
  <c r="Y12" i="3"/>
  <c r="AE12" i="3"/>
  <c r="Z12" i="3"/>
  <c r="AA12" i="3"/>
  <c r="AF12" i="3" s="1"/>
  <c r="AG12" i="3" s="1"/>
  <c r="AH12" i="3"/>
  <c r="AI12" i="3"/>
  <c r="AJ12" i="3"/>
  <c r="AK12" i="3"/>
  <c r="AL12" i="3" s="1"/>
  <c r="AM12" i="3"/>
  <c r="AN12" i="3"/>
  <c r="W13" i="3"/>
  <c r="X13" i="3"/>
  <c r="Y13" i="3"/>
  <c r="AB13" i="3" s="1"/>
  <c r="AC13" i="3" s="1"/>
  <c r="AD13" i="3" s="1"/>
  <c r="Z13" i="3"/>
  <c r="AA13" i="3"/>
  <c r="AH13" i="3"/>
  <c r="AI13" i="3" s="1"/>
  <c r="AJ13" i="3"/>
  <c r="AK13" i="3"/>
  <c r="AL13" i="3"/>
  <c r="AM13" i="3"/>
  <c r="AN13" i="3"/>
  <c r="W14" i="3"/>
  <c r="Y14" i="3"/>
  <c r="AE14" i="3" s="1"/>
  <c r="Z14" i="3"/>
  <c r="AA14" i="3"/>
  <c r="AK14" i="3" s="1"/>
  <c r="AL14" i="3" s="1"/>
  <c r="AH14" i="3"/>
  <c r="AI14" i="3" s="1"/>
  <c r="AJ14" i="3"/>
  <c r="AM14" i="3"/>
  <c r="AN14" i="3"/>
  <c r="W15" i="3"/>
  <c r="X15" i="3"/>
  <c r="Y15" i="3"/>
  <c r="AB15" i="3"/>
  <c r="Z15" i="3"/>
  <c r="AA15" i="3"/>
  <c r="AH15" i="3"/>
  <c r="AI15" i="3"/>
  <c r="AJ15" i="3"/>
  <c r="AM15" i="3"/>
  <c r="AN15" i="3"/>
  <c r="W16" i="3"/>
  <c r="Y16" i="3"/>
  <c r="AB16" i="3"/>
  <c r="Z16" i="3"/>
  <c r="AA16" i="3"/>
  <c r="AC16" i="3" s="1"/>
  <c r="AD16" i="3" s="1"/>
  <c r="AH16" i="3"/>
  <c r="AI16" i="3"/>
  <c r="AJ16" i="3"/>
  <c r="AK16" i="3"/>
  <c r="AL16" i="3" s="1"/>
  <c r="AM16" i="3"/>
  <c r="AN16" i="3"/>
  <c r="W17" i="3"/>
  <c r="Y17" i="3"/>
  <c r="AB17" i="3"/>
  <c r="Z17" i="3"/>
  <c r="AA17" i="3"/>
  <c r="AC17" i="3" s="1"/>
  <c r="AD17" i="3" s="1"/>
  <c r="AH17" i="3"/>
  <c r="AI17" i="3"/>
  <c r="AJ17" i="3"/>
  <c r="AK17" i="3"/>
  <c r="AL17" i="3" s="1"/>
  <c r="AM17" i="3"/>
  <c r="AN17" i="3"/>
  <c r="W18" i="3"/>
  <c r="Y18" i="3"/>
  <c r="AB18" i="3"/>
  <c r="Z18" i="3"/>
  <c r="AA18" i="3"/>
  <c r="AC18" i="3" s="1"/>
  <c r="AD18" i="3" s="1"/>
  <c r="AH18" i="3"/>
  <c r="AI18" i="3"/>
  <c r="AJ18" i="3"/>
  <c r="AM18" i="3"/>
  <c r="AN18" i="3"/>
  <c r="W19" i="3"/>
  <c r="X19" i="3"/>
  <c r="Y19" i="3"/>
  <c r="AB19" i="3" s="1"/>
  <c r="Z19" i="3"/>
  <c r="AA19" i="3"/>
  <c r="AE19" i="3"/>
  <c r="AH19" i="3"/>
  <c r="AI19" i="3"/>
  <c r="AJ19" i="3"/>
  <c r="AM19" i="3"/>
  <c r="AN19" i="3"/>
  <c r="W20" i="3"/>
  <c r="X20" i="3"/>
  <c r="Y20" i="3"/>
  <c r="AB20" i="3" s="1"/>
  <c r="AC20" i="3" s="1"/>
  <c r="AD20" i="3" s="1"/>
  <c r="Z20" i="3"/>
  <c r="AA20" i="3"/>
  <c r="AF20" i="3" s="1"/>
  <c r="AG20" i="3" s="1"/>
  <c r="AE20" i="3"/>
  <c r="AH20" i="3"/>
  <c r="AI20" i="3"/>
  <c r="AJ20" i="3"/>
  <c r="AK20" i="3"/>
  <c r="AL20" i="3" s="1"/>
  <c r="AM20" i="3"/>
  <c r="AN20" i="3"/>
  <c r="W21" i="3"/>
  <c r="X21" i="3"/>
  <c r="Y21" i="3"/>
  <c r="AB21" i="3" s="1"/>
  <c r="AC21" i="3" s="1"/>
  <c r="AD21" i="3" s="1"/>
  <c r="Z21" i="3"/>
  <c r="AA21" i="3"/>
  <c r="AH21" i="3"/>
  <c r="AI21" i="3"/>
  <c r="AJ21" i="3"/>
  <c r="AK21" i="3"/>
  <c r="AL21" i="3" s="1"/>
  <c r="AM21" i="3"/>
  <c r="AN21" i="3"/>
  <c r="W22" i="3"/>
  <c r="X22" i="3"/>
  <c r="Y22" i="3"/>
  <c r="AB22" i="3" s="1"/>
  <c r="AC22" i="3" s="1"/>
  <c r="AD22" i="3" s="1"/>
  <c r="Z22" i="3"/>
  <c r="AA22" i="3"/>
  <c r="AK22" i="3"/>
  <c r="AL22" i="3" s="1"/>
  <c r="AE22" i="3"/>
  <c r="AH22" i="3"/>
  <c r="AI22" i="3"/>
  <c r="AJ22" i="3"/>
  <c r="AM22" i="3"/>
  <c r="AN22" i="3"/>
  <c r="W23" i="3"/>
  <c r="X23" i="3"/>
  <c r="Y23" i="3"/>
  <c r="AB23" i="3" s="1"/>
  <c r="Z23" i="3"/>
  <c r="AA23" i="3"/>
  <c r="AE23" i="3"/>
  <c r="AH23" i="3"/>
  <c r="AI23" i="3"/>
  <c r="AJ23" i="3"/>
  <c r="AM23" i="3"/>
  <c r="AN23" i="3"/>
  <c r="W24" i="3"/>
  <c r="X24" i="3"/>
  <c r="Y24" i="3"/>
  <c r="AB24" i="3" s="1"/>
  <c r="AC24" i="3" s="1"/>
  <c r="AD24" i="3" s="1"/>
  <c r="Z24" i="3"/>
  <c r="AA24" i="3"/>
  <c r="AF24" i="3" s="1"/>
  <c r="AG24" i="3" s="1"/>
  <c r="AE24" i="3"/>
  <c r="AH24" i="3"/>
  <c r="AI24" i="3"/>
  <c r="AJ24" i="3"/>
  <c r="AK24" i="3"/>
  <c r="AL24" i="3" s="1"/>
  <c r="AM24" i="3"/>
  <c r="AN24" i="3"/>
  <c r="W25" i="3"/>
  <c r="X25" i="3"/>
  <c r="Y25" i="3"/>
  <c r="AB25" i="3" s="1"/>
  <c r="AC25" i="3" s="1"/>
  <c r="AD25" i="3" s="1"/>
  <c r="Z25" i="3"/>
  <c r="AA25" i="3"/>
  <c r="AH25" i="3"/>
  <c r="AI25" i="3" s="1"/>
  <c r="AJ25" i="3"/>
  <c r="AK25" i="3"/>
  <c r="AL25" i="3"/>
  <c r="AM25" i="3"/>
  <c r="AN25" i="3"/>
  <c r="W26" i="3"/>
  <c r="X26" i="3"/>
  <c r="Y26" i="3"/>
  <c r="AB26" i="3"/>
  <c r="Z26" i="3"/>
  <c r="AA26" i="3"/>
  <c r="AC26" i="3" s="1"/>
  <c r="AD26" i="3" s="1"/>
  <c r="AE26" i="3"/>
  <c r="AH26" i="3"/>
  <c r="AI26" i="3" s="1"/>
  <c r="AJ26" i="3"/>
  <c r="AM26" i="3"/>
  <c r="AN26" i="3"/>
  <c r="W27" i="3"/>
  <c r="X27" i="3"/>
  <c r="Y27" i="3"/>
  <c r="AB27" i="3"/>
  <c r="Z27" i="3"/>
  <c r="AA27" i="3"/>
  <c r="AE27" i="3"/>
  <c r="AH27" i="3"/>
  <c r="AI27" i="3" s="1"/>
  <c r="AJ27" i="3"/>
  <c r="AM27" i="3"/>
  <c r="AN27" i="3"/>
  <c r="W28" i="3"/>
  <c r="X28" i="3"/>
  <c r="Y28" i="3"/>
  <c r="AE28" i="3" s="1"/>
  <c r="AB28" i="3"/>
  <c r="Z28" i="3"/>
  <c r="AA28" i="3"/>
  <c r="AK28" i="3" s="1"/>
  <c r="AL28" i="3" s="1"/>
  <c r="AH28" i="3"/>
  <c r="AI28" i="3" s="1"/>
  <c r="AJ28" i="3"/>
  <c r="AM28" i="3"/>
  <c r="AN28" i="3"/>
  <c r="W29" i="3"/>
  <c r="X29" i="3"/>
  <c r="Y29" i="3"/>
  <c r="AB29" i="3"/>
  <c r="Z29" i="3"/>
  <c r="AA29" i="3"/>
  <c r="AC29" i="3" s="1"/>
  <c r="AD29" i="3" s="1"/>
  <c r="AH29" i="3"/>
  <c r="AI29" i="3"/>
  <c r="AJ29" i="3"/>
  <c r="AK29" i="3"/>
  <c r="AL29" i="3" s="1"/>
  <c r="AM29" i="3"/>
  <c r="AN29" i="3"/>
  <c r="W30" i="3"/>
  <c r="X30" i="3"/>
  <c r="Y30" i="3"/>
  <c r="AB30" i="3" s="1"/>
  <c r="AC30" i="3" s="1"/>
  <c r="AD30" i="3" s="1"/>
  <c r="Z30" i="3"/>
  <c r="AA30" i="3"/>
  <c r="AK30" i="3"/>
  <c r="AL30" i="3" s="1"/>
  <c r="AE30" i="3"/>
  <c r="AH30" i="3"/>
  <c r="AI30" i="3"/>
  <c r="AJ30" i="3"/>
  <c r="AM30" i="3"/>
  <c r="AN30" i="3"/>
  <c r="W31" i="3"/>
  <c r="X31" i="3"/>
  <c r="Y31" i="3"/>
  <c r="AB31" i="3" s="1"/>
  <c r="Z31" i="3"/>
  <c r="AA31" i="3"/>
  <c r="AE31" i="3"/>
  <c r="AH31" i="3"/>
  <c r="AI31" i="3"/>
  <c r="AJ31" i="3"/>
  <c r="AM31" i="3"/>
  <c r="AN31" i="3"/>
  <c r="W32" i="3"/>
  <c r="X32" i="3"/>
  <c r="Y32" i="3"/>
  <c r="AB32" i="3" s="1"/>
  <c r="AC32" i="3" s="1"/>
  <c r="AD32" i="3" s="1"/>
  <c r="Z32" i="3"/>
  <c r="AA32" i="3"/>
  <c r="AH32" i="3"/>
  <c r="AI32" i="3"/>
  <c r="AJ32" i="3"/>
  <c r="AK32" i="3"/>
  <c r="AL32" i="3" s="1"/>
  <c r="AM32" i="3"/>
  <c r="AN32" i="3"/>
  <c r="W33" i="3"/>
  <c r="X33" i="3"/>
  <c r="Y33" i="3"/>
  <c r="Z33" i="3"/>
  <c r="AA33" i="3"/>
  <c r="AH33" i="3"/>
  <c r="AI33" i="3"/>
  <c r="AJ33" i="3"/>
  <c r="AK33" i="3"/>
  <c r="AL33" i="3" s="1"/>
  <c r="AM33" i="3"/>
  <c r="AN33" i="3"/>
  <c r="W34" i="3"/>
  <c r="X34" i="3"/>
  <c r="Y34" i="3"/>
  <c r="AB34" i="3" s="1"/>
  <c r="AC34" i="3" s="1"/>
  <c r="AD34" i="3" s="1"/>
  <c r="Z34" i="3"/>
  <c r="AA34" i="3"/>
  <c r="AK34" i="3"/>
  <c r="AL34" i="3" s="1"/>
  <c r="AE34" i="3"/>
  <c r="AH34" i="3"/>
  <c r="AI34" i="3"/>
  <c r="AJ34" i="3"/>
  <c r="AM34" i="3"/>
  <c r="AN34" i="3"/>
  <c r="W35" i="3"/>
  <c r="X35" i="3"/>
  <c r="Y35" i="3"/>
  <c r="AB35" i="3" s="1"/>
  <c r="Z35" i="3"/>
  <c r="AA35" i="3"/>
  <c r="AE35" i="3"/>
  <c r="AH35" i="3"/>
  <c r="AI35" i="3"/>
  <c r="AJ35" i="3"/>
  <c r="AM35" i="3"/>
  <c r="AN35" i="3"/>
  <c r="W36" i="3"/>
  <c r="X36" i="3"/>
  <c r="Y36" i="3"/>
  <c r="AB36" i="3" s="1"/>
  <c r="Z36" i="3"/>
  <c r="AA36" i="3"/>
  <c r="AE36" i="3"/>
  <c r="AF36" i="3" s="1"/>
  <c r="AG36" i="3" s="1"/>
  <c r="AH36" i="3"/>
  <c r="AI36" i="3"/>
  <c r="AJ36" i="3"/>
  <c r="AK36" i="3"/>
  <c r="AL36" i="3" s="1"/>
  <c r="AM36" i="3"/>
  <c r="AN36" i="3"/>
  <c r="W37" i="3"/>
  <c r="X37" i="3"/>
  <c r="Y37" i="3"/>
  <c r="AB37" i="3" s="1"/>
  <c r="AC37" i="3" s="1"/>
  <c r="AD37" i="3" s="1"/>
  <c r="Z37" i="3"/>
  <c r="AA37" i="3"/>
  <c r="AF37" i="3" s="1"/>
  <c r="AG37" i="3" s="1"/>
  <c r="AE37" i="3"/>
  <c r="AH37" i="3"/>
  <c r="AI37" i="3"/>
  <c r="AJ37" i="3"/>
  <c r="AK37" i="3"/>
  <c r="AL37" i="3" s="1"/>
  <c r="AM37" i="3"/>
  <c r="AN37" i="3"/>
  <c r="W38" i="3"/>
  <c r="X38" i="3"/>
  <c r="Y38" i="3"/>
  <c r="AB38" i="3" s="1"/>
  <c r="AC38" i="3" s="1"/>
  <c r="AD38" i="3" s="1"/>
  <c r="Z38" i="3"/>
  <c r="AA38" i="3"/>
  <c r="AK38" i="3"/>
  <c r="AL38" i="3" s="1"/>
  <c r="AE38" i="3"/>
  <c r="AH38" i="3"/>
  <c r="AI38" i="3"/>
  <c r="AJ38" i="3"/>
  <c r="AM38" i="3"/>
  <c r="AN38" i="3"/>
  <c r="W39" i="3"/>
  <c r="X39" i="3"/>
  <c r="Y39" i="3"/>
  <c r="AB39" i="3" s="1"/>
  <c r="Z39" i="3"/>
  <c r="AA39" i="3"/>
  <c r="AE39" i="3"/>
  <c r="AH39" i="3"/>
  <c r="AI39" i="3"/>
  <c r="AJ39" i="3"/>
  <c r="AM39" i="3"/>
  <c r="AN39" i="3"/>
  <c r="W40" i="3"/>
  <c r="X40" i="3"/>
  <c r="Y40" i="3"/>
  <c r="AB40" i="3" s="1"/>
  <c r="Z40" i="3"/>
  <c r="AA40" i="3"/>
  <c r="AF40" i="3" s="1"/>
  <c r="AG40" i="3" s="1"/>
  <c r="AE40" i="3"/>
  <c r="AH40" i="3"/>
  <c r="AI40" i="3"/>
  <c r="AJ40" i="3"/>
  <c r="AK40" i="3"/>
  <c r="AL40" i="3" s="1"/>
  <c r="AM40" i="3"/>
  <c r="AN40" i="3"/>
  <c r="W41" i="3"/>
  <c r="X41" i="3"/>
  <c r="Y41" i="3"/>
  <c r="AB41" i="3" s="1"/>
  <c r="AC41" i="3" s="1"/>
  <c r="AD41" i="3" s="1"/>
  <c r="Z41" i="3"/>
  <c r="AA41" i="3"/>
  <c r="AH41" i="3"/>
  <c r="AI41" i="3" s="1"/>
  <c r="AJ41" i="3"/>
  <c r="AK41" i="3"/>
  <c r="AL41" i="3"/>
  <c r="AM41" i="3"/>
  <c r="AN41" i="3"/>
  <c r="W42" i="3"/>
  <c r="X42" i="3"/>
  <c r="Y42" i="3"/>
  <c r="AB42" i="3"/>
  <c r="Z42" i="3"/>
  <c r="AA42" i="3"/>
  <c r="AC42" i="3" s="1"/>
  <c r="AD42" i="3" s="1"/>
  <c r="AE42" i="3"/>
  <c r="AH42" i="3"/>
  <c r="AI42" i="3" s="1"/>
  <c r="AJ42" i="3"/>
  <c r="AM42" i="3"/>
  <c r="AN42" i="3"/>
  <c r="W43" i="3"/>
  <c r="X43" i="3"/>
  <c r="Y43" i="3"/>
  <c r="AB43" i="3"/>
  <c r="Z43" i="3"/>
  <c r="AA43" i="3"/>
  <c r="AE43" i="3"/>
  <c r="AH43" i="3"/>
  <c r="AI43" i="3" s="1"/>
  <c r="AJ43" i="3"/>
  <c r="AM43" i="3"/>
  <c r="AN43" i="3"/>
  <c r="W44" i="3"/>
  <c r="X44" i="3"/>
  <c r="Y44" i="3"/>
  <c r="AE44" i="3" s="1"/>
  <c r="AB44" i="3"/>
  <c r="Z44" i="3"/>
  <c r="AA44" i="3"/>
  <c r="AK44" i="3" s="1"/>
  <c r="AL44" i="3" s="1"/>
  <c r="AH44" i="3"/>
  <c r="AI44" i="3" s="1"/>
  <c r="AJ44" i="3"/>
  <c r="AM44" i="3"/>
  <c r="AN44" i="3"/>
  <c r="W45" i="3"/>
  <c r="X45" i="3"/>
  <c r="Y45" i="3"/>
  <c r="AB45" i="3"/>
  <c r="AD45" i="3"/>
  <c r="Z45" i="3"/>
  <c r="AA45" i="3"/>
  <c r="AC45" i="3" s="1"/>
  <c r="AE45" i="3"/>
  <c r="AH45" i="3"/>
  <c r="AI45" i="3" s="1"/>
  <c r="AJ45" i="3"/>
  <c r="AM45" i="3"/>
  <c r="AN45" i="3"/>
  <c r="W46" i="3"/>
  <c r="X46" i="3"/>
  <c r="Y46" i="3"/>
  <c r="AB46" i="3"/>
  <c r="Z46" i="3"/>
  <c r="AA46" i="3"/>
  <c r="AE46" i="3"/>
  <c r="AH46" i="3"/>
  <c r="AI46" i="3" s="1"/>
  <c r="AJ46" i="3"/>
  <c r="AM46" i="3"/>
  <c r="AN46" i="3"/>
  <c r="W47" i="3"/>
  <c r="X47" i="3"/>
  <c r="Y47" i="3"/>
  <c r="AB47" i="3"/>
  <c r="Z47" i="3"/>
  <c r="AA47" i="3"/>
  <c r="AE47" i="3"/>
  <c r="AF47" i="3"/>
  <c r="AG47" i="3" s="1"/>
  <c r="AH47" i="3"/>
  <c r="AI47" i="3" s="1"/>
  <c r="AJ47" i="3"/>
  <c r="AM47" i="3"/>
  <c r="AN47" i="3"/>
  <c r="W48" i="3"/>
  <c r="X48" i="3"/>
  <c r="Y48" i="3"/>
  <c r="AB48" i="3" s="1"/>
  <c r="Z48" i="3"/>
  <c r="AA48" i="3"/>
  <c r="AH48" i="3"/>
  <c r="AI48" i="3"/>
  <c r="AJ48" i="3"/>
  <c r="AK48" i="3"/>
  <c r="AL48" i="3" s="1"/>
  <c r="AM48" i="3"/>
  <c r="AN48" i="3"/>
  <c r="W49" i="3"/>
  <c r="X49" i="3"/>
  <c r="Y49" i="3"/>
  <c r="AB49" i="3" s="1"/>
  <c r="AC49" i="3"/>
  <c r="AD49" i="3" s="1"/>
  <c r="Z49" i="3"/>
  <c r="AA49" i="3"/>
  <c r="AK49" i="3" s="1"/>
  <c r="AL49" i="3" s="1"/>
  <c r="AE49" i="3"/>
  <c r="AH49" i="3"/>
  <c r="AI49" i="3" s="1"/>
  <c r="AJ49" i="3"/>
  <c r="AM49" i="3"/>
  <c r="AN49" i="3"/>
  <c r="W50" i="3"/>
  <c r="X50" i="3"/>
  <c r="Y50" i="3"/>
  <c r="AB50" i="3"/>
  <c r="Z50" i="3"/>
  <c r="AA50" i="3"/>
  <c r="AE50" i="3"/>
  <c r="AH50" i="3"/>
  <c r="AI50" i="3" s="1"/>
  <c r="AJ50" i="3"/>
  <c r="AM50" i="3"/>
  <c r="AN50" i="3"/>
  <c r="W51" i="3"/>
  <c r="X51" i="3"/>
  <c r="Y51" i="3"/>
  <c r="AB51" i="3"/>
  <c r="Z51" i="3"/>
  <c r="AA51" i="3"/>
  <c r="AE51" i="3"/>
  <c r="AH51" i="3"/>
  <c r="AI51" i="3"/>
  <c r="AJ51" i="3"/>
  <c r="AM51" i="3"/>
  <c r="AN51" i="3"/>
  <c r="W52" i="3"/>
  <c r="X52" i="3"/>
  <c r="Y52" i="3"/>
  <c r="Z52" i="3"/>
  <c r="AA52" i="3"/>
  <c r="AH52" i="3"/>
  <c r="AI52" i="3"/>
  <c r="AJ52" i="3"/>
  <c r="AK52" i="3"/>
  <c r="AL52" i="3" s="1"/>
  <c r="AM52" i="3"/>
  <c r="AN52" i="3"/>
  <c r="W53" i="3"/>
  <c r="X53" i="3"/>
  <c r="Y53" i="3"/>
  <c r="Z53" i="3"/>
  <c r="AA53" i="3"/>
  <c r="AK53" i="3"/>
  <c r="AL53" i="3" s="1"/>
  <c r="AH53" i="3"/>
  <c r="AI53" i="3"/>
  <c r="AJ53" i="3"/>
  <c r="AM53" i="3"/>
  <c r="AN53" i="3"/>
  <c r="W54" i="3"/>
  <c r="X54" i="3"/>
  <c r="Y54" i="3"/>
  <c r="AB54" i="3" s="1"/>
  <c r="Z54" i="3"/>
  <c r="AA54" i="3"/>
  <c r="AE54" i="3"/>
  <c r="AH54" i="3"/>
  <c r="AI54" i="3"/>
  <c r="AJ54" i="3"/>
  <c r="AM54" i="3"/>
  <c r="AN54" i="3"/>
  <c r="W55" i="3"/>
  <c r="X55" i="3"/>
  <c r="Y55" i="3"/>
  <c r="AB55" i="3" s="1"/>
  <c r="Z55" i="3"/>
  <c r="AA55" i="3"/>
  <c r="AE55" i="3"/>
  <c r="AH55" i="3"/>
  <c r="AI55" i="3" s="1"/>
  <c r="AJ55" i="3"/>
  <c r="AK55" i="3"/>
  <c r="AL55" i="3" s="1"/>
  <c r="AM55" i="3"/>
  <c r="AN55" i="3"/>
  <c r="W56" i="3"/>
  <c r="X56" i="3"/>
  <c r="Y56" i="3"/>
  <c r="AB56" i="3" s="1"/>
  <c r="AC56" i="3"/>
  <c r="AD56" i="3" s="1"/>
  <c r="Z56" i="3"/>
  <c r="AA56" i="3"/>
  <c r="AH56" i="3"/>
  <c r="AI56" i="3" s="1"/>
  <c r="AJ56" i="3"/>
  <c r="AK56" i="3"/>
  <c r="AL56" i="3"/>
  <c r="AM56" i="3"/>
  <c r="AN56" i="3"/>
  <c r="W57" i="3"/>
  <c r="X57" i="3"/>
  <c r="Y57" i="3"/>
  <c r="Z57" i="3"/>
  <c r="AA57" i="3"/>
  <c r="AH57" i="3"/>
  <c r="AI57" i="3" s="1"/>
  <c r="AJ57" i="3"/>
  <c r="AM57" i="3"/>
  <c r="AN57" i="3"/>
  <c r="W58" i="3"/>
  <c r="X58" i="3"/>
  <c r="Y58" i="3"/>
  <c r="AB58" i="3" s="1"/>
  <c r="Z58" i="3"/>
  <c r="AA58" i="3"/>
  <c r="AE58" i="3"/>
  <c r="AH58" i="3"/>
  <c r="AI58" i="3" s="1"/>
  <c r="AJ58" i="3"/>
  <c r="AM58" i="3"/>
  <c r="AN58" i="3"/>
  <c r="W59" i="3"/>
  <c r="X59" i="3"/>
  <c r="Y59" i="3"/>
  <c r="Z59" i="3"/>
  <c r="AA59" i="3"/>
  <c r="AH59" i="3"/>
  <c r="AI59" i="3" s="1"/>
  <c r="AJ59" i="3"/>
  <c r="AM59" i="3"/>
  <c r="AN59" i="3"/>
  <c r="W60" i="3"/>
  <c r="X60" i="3"/>
  <c r="Y60" i="3"/>
  <c r="Z60" i="3"/>
  <c r="AA60" i="3"/>
  <c r="AH60" i="3"/>
  <c r="AI60" i="3" s="1"/>
  <c r="AJ60" i="3"/>
  <c r="AK60" i="3"/>
  <c r="AL60" i="3" s="1"/>
  <c r="AM60" i="3"/>
  <c r="AN60" i="3"/>
  <c r="W61" i="3"/>
  <c r="X61" i="3"/>
  <c r="Y61" i="3"/>
  <c r="AB61" i="3"/>
  <c r="Z61" i="3"/>
  <c r="AA61" i="3"/>
  <c r="AE61" i="3"/>
  <c r="AH61" i="3"/>
  <c r="AI61" i="3"/>
  <c r="AJ61" i="3"/>
  <c r="AM61" i="3"/>
  <c r="AN61" i="3"/>
  <c r="W62" i="3"/>
  <c r="X62" i="3"/>
  <c r="Y62" i="3"/>
  <c r="AB62" i="3"/>
  <c r="Z62" i="3"/>
  <c r="AA62" i="3"/>
  <c r="AE62" i="3"/>
  <c r="AH62" i="3"/>
  <c r="AI62" i="3"/>
  <c r="AJ62" i="3"/>
  <c r="AM62" i="3"/>
  <c r="AN62" i="3"/>
  <c r="W63" i="3"/>
  <c r="X63" i="3"/>
  <c r="Y63" i="3"/>
  <c r="AB63" i="3"/>
  <c r="AC63" i="3"/>
  <c r="AD63" i="3" s="1"/>
  <c r="Z63" i="3"/>
  <c r="AA63" i="3"/>
  <c r="AE63" i="3"/>
  <c r="AH63" i="3"/>
  <c r="AI63" i="3"/>
  <c r="AJ63" i="3"/>
  <c r="AM63" i="3"/>
  <c r="AN63" i="3"/>
  <c r="W64" i="3"/>
  <c r="X64" i="3"/>
  <c r="Y64" i="3"/>
  <c r="AE64" i="3" s="1"/>
  <c r="AB64" i="3"/>
  <c r="Z64" i="3"/>
  <c r="AA64" i="3"/>
  <c r="AF64" i="3"/>
  <c r="AG64" i="3" s="1"/>
  <c r="AH64" i="3"/>
  <c r="AI64" i="3" s="1"/>
  <c r="AJ64" i="3"/>
  <c r="AK64" i="3"/>
  <c r="AL64" i="3" s="1"/>
  <c r="AM64" i="3"/>
  <c r="AN64" i="3"/>
  <c r="W65" i="3"/>
  <c r="X65" i="3"/>
  <c r="Y65" i="3"/>
  <c r="AB65" i="3"/>
  <c r="AC65" i="3"/>
  <c r="AD65" i="3" s="1"/>
  <c r="Z65" i="3"/>
  <c r="AA65" i="3"/>
  <c r="AK65" i="3"/>
  <c r="AL65" i="3" s="1"/>
  <c r="AE65" i="3"/>
  <c r="AH65" i="3"/>
  <c r="AI65" i="3"/>
  <c r="AJ65" i="3"/>
  <c r="AM65" i="3"/>
  <c r="AN65" i="3"/>
  <c r="W66" i="3"/>
  <c r="X66" i="3"/>
  <c r="Y66" i="3"/>
  <c r="AB66" i="3"/>
  <c r="Z66" i="3"/>
  <c r="AA66" i="3"/>
  <c r="AE66" i="3"/>
  <c r="AH66" i="3"/>
  <c r="AI66" i="3"/>
  <c r="AJ66" i="3"/>
  <c r="AM66" i="3"/>
  <c r="AN66" i="3"/>
  <c r="W67" i="3"/>
  <c r="X67" i="3"/>
  <c r="Y67" i="3"/>
  <c r="AB67" i="3"/>
  <c r="AC67" i="3"/>
  <c r="AD67" i="3" s="1"/>
  <c r="Z67" i="3"/>
  <c r="AA67" i="3"/>
  <c r="AK67" i="3" s="1"/>
  <c r="AE67" i="3"/>
  <c r="AF67" i="3" s="1"/>
  <c r="AG67" i="3" s="1"/>
  <c r="AH67" i="3"/>
  <c r="AI67" i="3" s="1"/>
  <c r="AJ67" i="3"/>
  <c r="AL67" i="3"/>
  <c r="AM67" i="3"/>
  <c r="AN67" i="3"/>
  <c r="W68" i="3"/>
  <c r="X68" i="3"/>
  <c r="Y68" i="3"/>
  <c r="AB68" i="3" s="1"/>
  <c r="Z68" i="3"/>
  <c r="AA68" i="3"/>
  <c r="AH68" i="3"/>
  <c r="AI68" i="3"/>
  <c r="AJ68" i="3"/>
  <c r="AK68" i="3"/>
  <c r="AL68" i="3" s="1"/>
  <c r="AM68" i="3"/>
  <c r="AN68" i="3"/>
  <c r="W69" i="3"/>
  <c r="X69" i="3"/>
  <c r="Y69" i="3"/>
  <c r="AB69" i="3"/>
  <c r="AC69" i="3"/>
  <c r="AD69" i="3" s="1"/>
  <c r="Z69" i="3"/>
  <c r="AA69" i="3"/>
  <c r="AK69" i="3"/>
  <c r="AL69" i="3" s="1"/>
  <c r="AE69" i="3"/>
  <c r="AH69" i="3"/>
  <c r="AI69" i="3" s="1"/>
  <c r="AJ69" i="3"/>
  <c r="AM69" i="3"/>
  <c r="AN69" i="3"/>
  <c r="W70" i="3"/>
  <c r="X70" i="3"/>
  <c r="Y70" i="3"/>
  <c r="AB70" i="3" s="1"/>
  <c r="Z70" i="3"/>
  <c r="AA70" i="3"/>
  <c r="AE70" i="3"/>
  <c r="AH70" i="3"/>
  <c r="AI70" i="3" s="1"/>
  <c r="AJ70" i="3"/>
  <c r="AM70" i="3"/>
  <c r="AN70" i="3"/>
  <c r="W71" i="3"/>
  <c r="X71" i="3"/>
  <c r="Y71" i="3"/>
  <c r="Z71" i="3"/>
  <c r="AA71" i="3"/>
  <c r="AH71" i="3"/>
  <c r="AI71" i="3" s="1"/>
  <c r="AJ71" i="3"/>
  <c r="AK71" i="3"/>
  <c r="AL71" i="3" s="1"/>
  <c r="AM71" i="3"/>
  <c r="AN71" i="3"/>
  <c r="W72" i="3"/>
  <c r="X72" i="3"/>
  <c r="Y72" i="3"/>
  <c r="AB72" i="3"/>
  <c r="AC72" i="3"/>
  <c r="AD72" i="3" s="1"/>
  <c r="Z72" i="3"/>
  <c r="AA72" i="3"/>
  <c r="AE72" i="3"/>
  <c r="AH72" i="3"/>
  <c r="AI72" i="3"/>
  <c r="AJ72" i="3"/>
  <c r="AM72" i="3"/>
  <c r="AN72" i="3"/>
  <c r="W73" i="3"/>
  <c r="X73" i="3"/>
  <c r="Y73" i="3"/>
  <c r="AB73" i="3" s="1"/>
  <c r="Z73" i="3"/>
  <c r="AA73" i="3"/>
  <c r="AE73" i="3"/>
  <c r="AH73" i="3"/>
  <c r="AI73" i="3" s="1"/>
  <c r="AJ73" i="3"/>
  <c r="AM73" i="3"/>
  <c r="AN73" i="3"/>
  <c r="W74" i="3"/>
  <c r="X74" i="3"/>
  <c r="Y74" i="3"/>
  <c r="AB74" i="3" s="1"/>
  <c r="Z74" i="3"/>
  <c r="AA74" i="3"/>
  <c r="AH74" i="3"/>
  <c r="AI74" i="3" s="1"/>
  <c r="AJ74" i="3"/>
  <c r="AM74" i="3"/>
  <c r="AN74" i="3"/>
  <c r="W75" i="3"/>
  <c r="X75" i="3"/>
  <c r="Y75" i="3"/>
  <c r="Z75" i="3"/>
  <c r="AA75" i="3"/>
  <c r="AH75" i="3"/>
  <c r="AI75" i="3" s="1"/>
  <c r="AJ75" i="3"/>
  <c r="AK75" i="3"/>
  <c r="AL75" i="3" s="1"/>
  <c r="AM75" i="3"/>
  <c r="AN75" i="3"/>
  <c r="W76" i="3"/>
  <c r="X76" i="3"/>
  <c r="Y76" i="3"/>
  <c r="AB76" i="3"/>
  <c r="AC76" i="3"/>
  <c r="AD76" i="3" s="1"/>
  <c r="Z76" i="3"/>
  <c r="AA76" i="3"/>
  <c r="AH76" i="3"/>
  <c r="AI76" i="3" s="1"/>
  <c r="AJ76" i="3"/>
  <c r="AK76" i="3"/>
  <c r="AL76" i="3" s="1"/>
  <c r="AM76" i="3"/>
  <c r="AN76" i="3"/>
  <c r="W77" i="3"/>
  <c r="X77" i="3"/>
  <c r="Y77" i="3"/>
  <c r="AB77" i="3" s="1"/>
  <c r="AC77" i="3"/>
  <c r="AD77" i="3" s="1"/>
  <c r="Z77" i="3"/>
  <c r="AA77" i="3"/>
  <c r="AK77" i="3"/>
  <c r="AL77" i="3" s="1"/>
  <c r="AE77" i="3"/>
  <c r="AH77" i="3"/>
  <c r="AI77" i="3"/>
  <c r="AJ77" i="3"/>
  <c r="AM77" i="3"/>
  <c r="AN77" i="3"/>
  <c r="W78" i="3"/>
  <c r="X78" i="3"/>
  <c r="Y78" i="3"/>
  <c r="AB78" i="3" s="1"/>
  <c r="Z78" i="3"/>
  <c r="AA78" i="3"/>
  <c r="AE78" i="3"/>
  <c r="AH78" i="3"/>
  <c r="AI78" i="3"/>
  <c r="AJ78" i="3"/>
  <c r="AM78" i="3"/>
  <c r="AN78" i="3"/>
  <c r="W79" i="3"/>
  <c r="X79" i="3"/>
  <c r="Y79" i="3"/>
  <c r="AB79" i="3" s="1"/>
  <c r="AC79" i="3" s="1"/>
  <c r="AD79" i="3" s="1"/>
  <c r="Z79" i="3"/>
  <c r="AA79" i="3"/>
  <c r="AE79" i="3"/>
  <c r="AF79" i="3"/>
  <c r="AG79" i="3" s="1"/>
  <c r="AH79" i="3"/>
  <c r="AI79" i="3"/>
  <c r="AJ79" i="3"/>
  <c r="AK79" i="3"/>
  <c r="AL79" i="3" s="1"/>
  <c r="AM79" i="3"/>
  <c r="AN79" i="3"/>
  <c r="W80" i="3"/>
  <c r="X80" i="3"/>
  <c r="Y80" i="3"/>
  <c r="Z80" i="3"/>
  <c r="AA80" i="3"/>
  <c r="AH80" i="3"/>
  <c r="AI80" i="3" s="1"/>
  <c r="AJ80" i="3"/>
  <c r="AK80" i="3"/>
  <c r="AL80" i="3"/>
  <c r="AM80" i="3"/>
  <c r="AN80" i="3"/>
  <c r="W81" i="3"/>
  <c r="X81" i="3"/>
  <c r="Y81" i="3"/>
  <c r="AB81" i="3" s="1"/>
  <c r="AC81" i="3" s="1"/>
  <c r="AD81" i="3" s="1"/>
  <c r="Z81" i="3"/>
  <c r="AA81" i="3"/>
  <c r="AK81" i="3"/>
  <c r="AL81" i="3"/>
  <c r="AE81" i="3"/>
  <c r="AH81" i="3"/>
  <c r="AI81" i="3"/>
  <c r="AJ81" i="3"/>
  <c r="AM81" i="3"/>
  <c r="AN81" i="3"/>
  <c r="W82" i="3"/>
  <c r="X82" i="3"/>
  <c r="Y82" i="3"/>
  <c r="AB82" i="3" s="1"/>
  <c r="Z82" i="3"/>
  <c r="AA82" i="3"/>
  <c r="AE82" i="3"/>
  <c r="AH82" i="3"/>
  <c r="AI82" i="3"/>
  <c r="AJ82" i="3"/>
  <c r="AM82" i="3"/>
  <c r="AN82" i="3"/>
  <c r="W83" i="3"/>
  <c r="X83" i="3"/>
  <c r="Y83" i="3"/>
  <c r="AB83" i="3" s="1"/>
  <c r="AC83" i="3"/>
  <c r="AD83" i="3" s="1"/>
  <c r="Z83" i="3"/>
  <c r="AA83" i="3"/>
  <c r="AE83" i="3"/>
  <c r="AF83" i="3" s="1"/>
  <c r="AG83" i="3" s="1"/>
  <c r="AH83" i="3"/>
  <c r="AI83" i="3"/>
  <c r="AJ83" i="3"/>
  <c r="AK83" i="3"/>
  <c r="AL83" i="3" s="1"/>
  <c r="AM83" i="3"/>
  <c r="AN83" i="3"/>
  <c r="W84" i="3"/>
  <c r="X84" i="3"/>
  <c r="Y84" i="3"/>
  <c r="AB84" i="3"/>
  <c r="Z84" i="3"/>
  <c r="AA84" i="3"/>
  <c r="AH84" i="3"/>
  <c r="AI84" i="3" s="1"/>
  <c r="AJ84" i="3"/>
  <c r="AK84" i="3"/>
  <c r="AL84" i="3" s="1"/>
  <c r="AM84" i="3"/>
  <c r="AN84" i="3"/>
  <c r="W85" i="3"/>
  <c r="X85" i="3"/>
  <c r="Y85" i="3"/>
  <c r="AB85" i="3"/>
  <c r="AC85" i="3"/>
  <c r="AD85" i="3" s="1"/>
  <c r="Z85" i="3"/>
  <c r="AA85" i="3"/>
  <c r="AK85" i="3" s="1"/>
  <c r="AL85" i="3" s="1"/>
  <c r="AE85" i="3"/>
  <c r="AH85" i="3"/>
  <c r="AI85" i="3" s="1"/>
  <c r="AJ85" i="3"/>
  <c r="AM85" i="3"/>
  <c r="AN85" i="3"/>
  <c r="W86" i="3"/>
  <c r="X86" i="3"/>
  <c r="Y86" i="3"/>
  <c r="AB86" i="3"/>
  <c r="Z86" i="3"/>
  <c r="AA86" i="3"/>
  <c r="AE86" i="3"/>
  <c r="AH86" i="3"/>
  <c r="AI86" i="3" s="1"/>
  <c r="AJ86" i="3"/>
  <c r="AM86" i="3"/>
  <c r="AN86" i="3"/>
  <c r="W87" i="3"/>
  <c r="X87" i="3"/>
  <c r="Y87" i="3"/>
  <c r="AB87" i="3"/>
  <c r="Z87" i="3"/>
  <c r="AA87" i="3"/>
  <c r="AE87" i="3"/>
  <c r="AH87" i="3"/>
  <c r="AI87" i="3" s="1"/>
  <c r="AJ87" i="3"/>
  <c r="AM87" i="3"/>
  <c r="AN87" i="3"/>
  <c r="W88" i="3"/>
  <c r="X88" i="3"/>
  <c r="Y88" i="3"/>
  <c r="Z88" i="3"/>
  <c r="AA88" i="3"/>
  <c r="AH88" i="3"/>
  <c r="AI88" i="3" s="1"/>
  <c r="AJ88" i="3"/>
  <c r="AK88" i="3"/>
  <c r="AL88" i="3" s="1"/>
  <c r="AM88" i="3"/>
  <c r="AN88" i="3"/>
  <c r="W89" i="3"/>
  <c r="X89" i="3"/>
  <c r="Y89" i="3"/>
  <c r="AB89" i="3"/>
  <c r="AC89" i="3"/>
  <c r="AD89" i="3" s="1"/>
  <c r="Z89" i="3"/>
  <c r="AA89" i="3"/>
  <c r="AK89" i="3"/>
  <c r="AL89" i="3" s="1"/>
  <c r="AE89" i="3"/>
  <c r="AH89" i="3"/>
  <c r="AI89" i="3" s="1"/>
  <c r="AJ89" i="3"/>
  <c r="AM89" i="3"/>
  <c r="AN89" i="3"/>
  <c r="W90" i="3"/>
  <c r="X90" i="3"/>
  <c r="Y90" i="3"/>
  <c r="AB90" i="3"/>
  <c r="Z90" i="3"/>
  <c r="AA90" i="3"/>
  <c r="AE90" i="3"/>
  <c r="AH90" i="3"/>
  <c r="AI90" i="3" s="1"/>
  <c r="AJ90" i="3"/>
  <c r="AM90" i="3"/>
  <c r="AN90" i="3"/>
  <c r="W91" i="3"/>
  <c r="X91" i="3"/>
  <c r="Y91" i="3"/>
  <c r="AB91" i="3"/>
  <c r="Z91" i="3"/>
  <c r="AA91" i="3"/>
  <c r="AE91" i="3"/>
  <c r="AH91" i="3"/>
  <c r="AI91" i="3"/>
  <c r="AJ91" i="3"/>
  <c r="AM91" i="3"/>
  <c r="AN91" i="3"/>
  <c r="W92" i="3"/>
  <c r="X92" i="3"/>
  <c r="Y92" i="3"/>
  <c r="AB92" i="3" s="1"/>
  <c r="AD92" i="3"/>
  <c r="Z92" i="3"/>
  <c r="AA92" i="3"/>
  <c r="AC92" i="3" s="1"/>
  <c r="AH92" i="3"/>
  <c r="AI92" i="3"/>
  <c r="AJ92" i="3"/>
  <c r="AK92" i="3"/>
  <c r="AL92" i="3" s="1"/>
  <c r="AM92" i="3"/>
  <c r="AN92" i="3"/>
  <c r="W93" i="3"/>
  <c r="X93" i="3"/>
  <c r="Y93" i="3"/>
  <c r="AB93" i="3"/>
  <c r="Z93" i="3"/>
  <c r="AA93" i="3"/>
  <c r="AE93" i="3"/>
  <c r="AH93" i="3"/>
  <c r="AI93" i="3" s="1"/>
  <c r="AJ93" i="3"/>
  <c r="AM93" i="3"/>
  <c r="AN93" i="3"/>
  <c r="W94" i="3"/>
  <c r="X94" i="3"/>
  <c r="Y94" i="3"/>
  <c r="AB94" i="3" s="1"/>
  <c r="Z94" i="3"/>
  <c r="AA94" i="3"/>
  <c r="AE94" i="3"/>
  <c r="AH94" i="3"/>
  <c r="AI94" i="3" s="1"/>
  <c r="AJ94" i="3"/>
  <c r="AM94" i="3"/>
  <c r="AN94" i="3"/>
  <c r="W95" i="3"/>
  <c r="X95" i="3"/>
  <c r="Y95" i="3"/>
  <c r="Z95" i="3"/>
  <c r="AA95" i="3"/>
  <c r="AH95" i="3"/>
  <c r="AI95" i="3" s="1"/>
  <c r="AJ95" i="3"/>
  <c r="AK95" i="3"/>
  <c r="AL95" i="3"/>
  <c r="AM95" i="3"/>
  <c r="AN95" i="3"/>
  <c r="W96" i="3"/>
  <c r="X96" i="3"/>
  <c r="Y96" i="3"/>
  <c r="AB96" i="3" s="1"/>
  <c r="AC96" i="3" s="1"/>
  <c r="AD96" i="3" s="1"/>
  <c r="Z96" i="3"/>
  <c r="AA96" i="3"/>
  <c r="AE96" i="3"/>
  <c r="AF96" i="3"/>
  <c r="AG96" i="3" s="1"/>
  <c r="AH96" i="3"/>
  <c r="AI96" i="3"/>
  <c r="AJ96" i="3"/>
  <c r="AK96" i="3"/>
  <c r="AL96" i="3" s="1"/>
  <c r="AM96" i="3"/>
  <c r="AN96" i="3"/>
  <c r="W97" i="3"/>
  <c r="X97" i="3"/>
  <c r="Y97" i="3"/>
  <c r="Z97" i="3"/>
  <c r="AA97" i="3"/>
  <c r="AH97" i="3"/>
  <c r="AI97" i="3" s="1"/>
  <c r="AJ97" i="3"/>
  <c r="AM97" i="3"/>
  <c r="AN97" i="3"/>
  <c r="W98" i="3"/>
  <c r="X98" i="3"/>
  <c r="Y98" i="3"/>
  <c r="AB98" i="3"/>
  <c r="Z98" i="3"/>
  <c r="AA98" i="3"/>
  <c r="AE98" i="3"/>
  <c r="AH98" i="3"/>
  <c r="AI98" i="3" s="1"/>
  <c r="AJ98" i="3"/>
  <c r="AM98" i="3"/>
  <c r="AN98" i="3"/>
  <c r="W99" i="3"/>
  <c r="X99" i="3"/>
  <c r="Y99" i="3"/>
  <c r="AE99" i="3" s="1"/>
  <c r="AB99" i="3"/>
  <c r="Z99" i="3"/>
  <c r="AA99" i="3"/>
  <c r="AH99" i="3"/>
  <c r="AI99" i="3" s="1"/>
  <c r="AJ99" i="3"/>
  <c r="AK99" i="3"/>
  <c r="AL99" i="3" s="1"/>
  <c r="AM99" i="3"/>
  <c r="AN99" i="3"/>
  <c r="W100" i="3"/>
  <c r="X100" i="3"/>
  <c r="Y100" i="3"/>
  <c r="AB100" i="3" s="1"/>
  <c r="AC100" i="3"/>
  <c r="AD100" i="3" s="1"/>
  <c r="Z100" i="3"/>
  <c r="AA100" i="3"/>
  <c r="AH100" i="3"/>
  <c r="AI100" i="3" s="1"/>
  <c r="AJ100" i="3"/>
  <c r="AK100" i="3"/>
  <c r="AL100" i="3"/>
  <c r="AM100" i="3"/>
  <c r="AN100" i="3"/>
  <c r="W101" i="3"/>
  <c r="X101" i="3"/>
  <c r="Y101" i="3"/>
  <c r="AB101" i="3" s="1"/>
  <c r="Z101" i="3"/>
  <c r="AA101" i="3"/>
  <c r="AC101" i="3" s="1"/>
  <c r="AD101" i="3" s="1"/>
  <c r="AH101" i="3"/>
  <c r="AI101" i="3" s="1"/>
  <c r="AJ101" i="3"/>
  <c r="AM101" i="3"/>
  <c r="AN101" i="3"/>
  <c r="W102" i="3"/>
  <c r="X102" i="3"/>
  <c r="Y102" i="3"/>
  <c r="AB102" i="3" s="1"/>
  <c r="Z102" i="3"/>
  <c r="AA102" i="3"/>
  <c r="AE102" i="3"/>
  <c r="AH102" i="3"/>
  <c r="AI102" i="3" s="1"/>
  <c r="AJ102" i="3"/>
  <c r="AM102" i="3"/>
  <c r="AN102" i="3"/>
  <c r="W103" i="3"/>
  <c r="X103" i="3"/>
  <c r="Y103" i="3"/>
  <c r="AB103" i="3" s="1"/>
  <c r="Z103" i="3"/>
  <c r="AA103" i="3"/>
  <c r="AH103" i="3"/>
  <c r="AI103" i="3"/>
  <c r="AJ103" i="3"/>
  <c r="AM103" i="3"/>
  <c r="AN103" i="3"/>
  <c r="W104" i="3"/>
  <c r="X104" i="3"/>
  <c r="Y104" i="3"/>
  <c r="Z104" i="3"/>
  <c r="AA104" i="3"/>
  <c r="AH104" i="3"/>
  <c r="AI104" i="3" s="1"/>
  <c r="AJ104" i="3"/>
  <c r="AK104" i="3"/>
  <c r="AL104" i="3" s="1"/>
  <c r="AM104" i="3"/>
  <c r="AN104" i="3"/>
  <c r="W105" i="3"/>
  <c r="X105" i="3"/>
  <c r="Y105" i="3"/>
  <c r="AB105" i="3"/>
  <c r="Z105" i="3"/>
  <c r="AA105" i="3"/>
  <c r="AE105" i="3"/>
  <c r="AH105" i="3"/>
  <c r="AI105" i="3"/>
  <c r="AJ105" i="3"/>
  <c r="AM105" i="3"/>
  <c r="AN105" i="3"/>
  <c r="W106" i="3"/>
  <c r="X106" i="3"/>
  <c r="Y106" i="3"/>
  <c r="AB106" i="3"/>
  <c r="Z106" i="3"/>
  <c r="AA106" i="3"/>
  <c r="AE106" i="3"/>
  <c r="AH106" i="3"/>
  <c r="AI106" i="3"/>
  <c r="AJ106" i="3"/>
  <c r="AM106" i="3"/>
  <c r="AN106" i="3"/>
  <c r="W107" i="3"/>
  <c r="X107" i="3"/>
  <c r="Y107" i="3"/>
  <c r="AB107" i="3"/>
  <c r="AC107" i="3"/>
  <c r="AD107" i="3" s="1"/>
  <c r="Z107" i="3"/>
  <c r="AA107" i="3"/>
  <c r="AE107" i="3"/>
  <c r="AH107" i="3"/>
  <c r="AI107" i="3" s="1"/>
  <c r="AJ107" i="3"/>
  <c r="AM107" i="3"/>
  <c r="AN107" i="3"/>
  <c r="W108" i="3"/>
  <c r="X108" i="3"/>
  <c r="Y108" i="3"/>
  <c r="AB108" i="3" s="1"/>
  <c r="Z108" i="3"/>
  <c r="AA108" i="3"/>
  <c r="AH108" i="3"/>
  <c r="AI108" i="3"/>
  <c r="AJ108" i="3"/>
  <c r="AK108" i="3"/>
  <c r="AL108" i="3" s="1"/>
  <c r="AM108" i="3"/>
  <c r="AN108" i="3"/>
  <c r="W109" i="3"/>
  <c r="X109" i="3"/>
  <c r="Y109" i="3"/>
  <c r="Z109" i="3"/>
  <c r="AA109" i="3"/>
  <c r="AH109" i="3"/>
  <c r="AI109" i="3" s="1"/>
  <c r="AJ109" i="3"/>
  <c r="AM109" i="3"/>
  <c r="AN109" i="3"/>
  <c r="W110" i="3"/>
  <c r="X110" i="3"/>
  <c r="Y110" i="3"/>
  <c r="AB110" i="3"/>
  <c r="Z110" i="3"/>
  <c r="AA110" i="3"/>
  <c r="AE110" i="3"/>
  <c r="AH110" i="3"/>
  <c r="AI110" i="3" s="1"/>
  <c r="AJ110" i="3"/>
  <c r="AM110" i="3"/>
  <c r="AN110" i="3"/>
  <c r="W111" i="3"/>
  <c r="X111" i="3"/>
  <c r="Y111" i="3"/>
  <c r="AE111" i="3" s="1"/>
  <c r="AB111" i="3"/>
  <c r="Z111" i="3"/>
  <c r="AA111" i="3"/>
  <c r="AH111" i="3"/>
  <c r="AI111" i="3" s="1"/>
  <c r="AJ111" i="3"/>
  <c r="AK111" i="3"/>
  <c r="AL111" i="3" s="1"/>
  <c r="AM111" i="3"/>
  <c r="AN111" i="3"/>
  <c r="W112" i="3"/>
  <c r="X112" i="3"/>
  <c r="Y112" i="3"/>
  <c r="Z112" i="3"/>
  <c r="AA112" i="3"/>
  <c r="AH112" i="3"/>
  <c r="AI112" i="3"/>
  <c r="AJ112" i="3"/>
  <c r="AK112" i="3"/>
  <c r="AL112" i="3" s="1"/>
  <c r="AM112" i="3"/>
  <c r="AN112" i="3"/>
  <c r="W113" i="3"/>
  <c r="X113" i="3"/>
  <c r="Y113" i="3"/>
  <c r="AB113" i="3" s="1"/>
  <c r="AC113" i="3"/>
  <c r="AD113" i="3" s="1"/>
  <c r="Z113" i="3"/>
  <c r="AA113" i="3"/>
  <c r="AK113" i="3"/>
  <c r="AL113" i="3" s="1"/>
  <c r="AH113" i="3"/>
  <c r="AI113" i="3"/>
  <c r="AJ113" i="3"/>
  <c r="AM113" i="3"/>
  <c r="AN113" i="3"/>
  <c r="W114" i="3"/>
  <c r="X114" i="3"/>
  <c r="Y114" i="3"/>
  <c r="AB114" i="3"/>
  <c r="Z114" i="3"/>
  <c r="AA114" i="3"/>
  <c r="AE114" i="3"/>
  <c r="AH114" i="3"/>
  <c r="AI114" i="3"/>
  <c r="AJ114" i="3"/>
  <c r="AM114" i="3"/>
  <c r="AN114" i="3"/>
  <c r="W115" i="3"/>
  <c r="X115" i="3"/>
  <c r="Y115" i="3"/>
  <c r="AB115" i="3"/>
  <c r="AC115" i="3"/>
  <c r="AD115" i="3" s="1"/>
  <c r="Z115" i="3"/>
  <c r="AA115" i="3"/>
  <c r="AE115" i="3"/>
  <c r="AH115" i="3"/>
  <c r="AI115" i="3"/>
  <c r="AJ115" i="3"/>
  <c r="AM115" i="3"/>
  <c r="AN115" i="3"/>
  <c r="W116" i="3"/>
  <c r="X116" i="3"/>
  <c r="Y116" i="3"/>
  <c r="AB116" i="3" s="1"/>
  <c r="Z116" i="3"/>
  <c r="AA116" i="3"/>
  <c r="AH116" i="3"/>
  <c r="AI116" i="3"/>
  <c r="AJ116" i="3"/>
  <c r="AK116" i="3"/>
  <c r="AL116" i="3" s="1"/>
  <c r="AM116" i="3"/>
  <c r="AN116" i="3"/>
  <c r="W117" i="3"/>
  <c r="X117" i="3"/>
  <c r="Y117" i="3"/>
  <c r="AB117" i="3"/>
  <c r="Z117" i="3"/>
  <c r="AA117" i="3"/>
  <c r="AE117" i="3"/>
  <c r="AH117" i="3"/>
  <c r="AI117" i="3" s="1"/>
  <c r="AJ117" i="3"/>
  <c r="AM117" i="3"/>
  <c r="AN117" i="3"/>
  <c r="W118" i="3"/>
  <c r="X118" i="3"/>
  <c r="Y118" i="3"/>
  <c r="AB118" i="3"/>
  <c r="Z118" i="3"/>
  <c r="AA118" i="3"/>
  <c r="AE118" i="3"/>
  <c r="AH118" i="3"/>
  <c r="AI118" i="3" s="1"/>
  <c r="AJ118" i="3"/>
  <c r="AM118" i="3"/>
  <c r="AN118" i="3"/>
  <c r="W119" i="3"/>
  <c r="X119" i="3"/>
  <c r="Y119" i="3"/>
  <c r="AE119" i="3" s="1"/>
  <c r="AB119" i="3"/>
  <c r="Z119" i="3"/>
  <c r="AA119" i="3"/>
  <c r="AH119" i="3"/>
  <c r="AI119" i="3" s="1"/>
  <c r="AJ119" i="3"/>
  <c r="AM119" i="3"/>
  <c r="AN119" i="3"/>
  <c r="W120" i="3"/>
  <c r="X120" i="3"/>
  <c r="Y120" i="3"/>
  <c r="AB120" i="3" s="1"/>
  <c r="AC120" i="3" s="1"/>
  <c r="AD120" i="3" s="1"/>
  <c r="Z120" i="3"/>
  <c r="AA120" i="3"/>
  <c r="AH120" i="3"/>
  <c r="AI120" i="3"/>
  <c r="AJ120" i="3"/>
  <c r="AK120" i="3"/>
  <c r="AL120" i="3"/>
  <c r="AM120" i="3"/>
  <c r="AN120" i="3"/>
  <c r="W121" i="3"/>
  <c r="X121" i="3"/>
  <c r="Y121" i="3"/>
  <c r="AB121" i="3" s="1"/>
  <c r="Z121" i="3"/>
  <c r="AA121" i="3"/>
  <c r="AE121" i="3"/>
  <c r="AH121" i="3"/>
  <c r="AI121" i="3" s="1"/>
  <c r="AJ121" i="3"/>
  <c r="AM121" i="3"/>
  <c r="AN121" i="3"/>
  <c r="W122" i="3"/>
  <c r="X122" i="3"/>
  <c r="Y122" i="3"/>
  <c r="AB122" i="3" s="1"/>
  <c r="Z122" i="3"/>
  <c r="AA122" i="3"/>
  <c r="AH122" i="3"/>
  <c r="AI122" i="3" s="1"/>
  <c r="AJ122" i="3"/>
  <c r="AM122" i="3"/>
  <c r="AN122" i="3"/>
  <c r="W123" i="3"/>
  <c r="X123" i="3"/>
  <c r="Y123" i="3"/>
  <c r="Z123" i="3"/>
  <c r="AA123" i="3"/>
  <c r="AH123" i="3"/>
  <c r="AI123" i="3" s="1"/>
  <c r="AJ123" i="3"/>
  <c r="AK123" i="3"/>
  <c r="AL123" i="3" s="1"/>
  <c r="AM123" i="3"/>
  <c r="AN123" i="3"/>
  <c r="W124" i="3"/>
  <c r="X124" i="3"/>
  <c r="Y124" i="3"/>
  <c r="AB124" i="3"/>
  <c r="AC124" i="3"/>
  <c r="AD124" i="3" s="1"/>
  <c r="Z124" i="3"/>
  <c r="AA124" i="3"/>
  <c r="AF124" i="3" s="1"/>
  <c r="AG124" i="3" s="1"/>
  <c r="AE124" i="3"/>
  <c r="AH124" i="3"/>
  <c r="AI124" i="3"/>
  <c r="AJ124" i="3"/>
  <c r="AM124" i="3"/>
  <c r="AN124" i="3"/>
  <c r="W125" i="3"/>
  <c r="X125" i="3"/>
  <c r="Y125" i="3"/>
  <c r="AB125" i="3" s="1"/>
  <c r="Z125" i="3"/>
  <c r="AA125" i="3"/>
  <c r="AE125" i="3"/>
  <c r="AH125" i="3"/>
  <c r="AI125" i="3" s="1"/>
  <c r="AJ125" i="3"/>
  <c r="AM125" i="3"/>
  <c r="AN125" i="3"/>
  <c r="W126" i="3"/>
  <c r="X126" i="3"/>
  <c r="Y126" i="3"/>
  <c r="AB126" i="3" s="1"/>
  <c r="Z126" i="3"/>
  <c r="AA126" i="3"/>
  <c r="AH126" i="3"/>
  <c r="AI126" i="3" s="1"/>
  <c r="AJ126" i="3"/>
  <c r="AM126" i="3"/>
  <c r="AN126" i="3"/>
  <c r="W127" i="3"/>
  <c r="X127" i="3"/>
  <c r="Y127" i="3"/>
  <c r="Z127" i="3"/>
  <c r="AA127" i="3"/>
  <c r="AH127" i="3"/>
  <c r="AI127" i="3" s="1"/>
  <c r="AJ127" i="3"/>
  <c r="AK127" i="3"/>
  <c r="AL127" i="3" s="1"/>
  <c r="AM127" i="3"/>
  <c r="AN127" i="3"/>
  <c r="W128" i="3"/>
  <c r="X128" i="3"/>
  <c r="Y128" i="3"/>
  <c r="AB128" i="3"/>
  <c r="AC128" i="3"/>
  <c r="AD128" i="3" s="1"/>
  <c r="Z128" i="3"/>
  <c r="AA128" i="3"/>
  <c r="AH128" i="3"/>
  <c r="AI128" i="3" s="1"/>
  <c r="AJ128" i="3"/>
  <c r="AK128" i="3"/>
  <c r="AL128" i="3"/>
  <c r="AM128" i="3"/>
  <c r="AN128" i="3"/>
  <c r="W129" i="3"/>
  <c r="X129" i="3"/>
  <c r="Y129" i="3"/>
  <c r="AB129" i="3" s="1"/>
  <c r="AC129" i="3" s="1"/>
  <c r="AD129" i="3" s="1"/>
  <c r="Z129" i="3"/>
  <c r="AA129" i="3"/>
  <c r="AK129" i="3"/>
  <c r="AL129" i="3"/>
  <c r="AE129" i="3"/>
  <c r="AH129" i="3"/>
  <c r="AI129" i="3"/>
  <c r="AJ129" i="3"/>
  <c r="AM129" i="3"/>
  <c r="AN129" i="3"/>
  <c r="W130" i="3"/>
  <c r="X130" i="3"/>
  <c r="Y130" i="3"/>
  <c r="AB130" i="3" s="1"/>
  <c r="Z130" i="3"/>
  <c r="AA130" i="3"/>
  <c r="AE130" i="3"/>
  <c r="AH130" i="3"/>
  <c r="AI130" i="3"/>
  <c r="AJ130" i="3"/>
  <c r="AM130" i="3"/>
  <c r="AN130" i="3"/>
  <c r="W131" i="3"/>
  <c r="X131" i="3"/>
  <c r="Y131" i="3"/>
  <c r="AB131" i="3" s="1"/>
  <c r="AC131" i="3" s="1"/>
  <c r="AD131" i="3"/>
  <c r="Z131" i="3"/>
  <c r="AA131" i="3"/>
  <c r="AE131" i="3"/>
  <c r="AF131" i="3"/>
  <c r="AG131" i="3" s="1"/>
  <c r="AH131" i="3"/>
  <c r="AI131" i="3"/>
  <c r="AJ131" i="3"/>
  <c r="AK131" i="3"/>
  <c r="AL131" i="3" s="1"/>
  <c r="AM131" i="3"/>
  <c r="AN131" i="3"/>
  <c r="W132" i="3"/>
  <c r="X132" i="3"/>
  <c r="Y132" i="3"/>
  <c r="AE132" i="3" s="1"/>
  <c r="AB132" i="3"/>
  <c r="Z132" i="3"/>
  <c r="AA132" i="3"/>
  <c r="AH132" i="3"/>
  <c r="AI132" i="3" s="1"/>
  <c r="AJ132" i="3"/>
  <c r="AM132" i="3"/>
  <c r="AN132" i="3"/>
  <c r="W133" i="3"/>
  <c r="X133" i="3"/>
  <c r="Y133" i="3"/>
  <c r="AB133" i="3" s="1"/>
  <c r="AC133" i="3" s="1"/>
  <c r="AD133" i="3"/>
  <c r="Z133" i="3"/>
  <c r="AA133" i="3"/>
  <c r="AK133" i="3"/>
  <c r="AL133" i="3"/>
  <c r="AE133" i="3"/>
  <c r="AH133" i="3"/>
  <c r="AI133" i="3"/>
  <c r="AJ133" i="3"/>
  <c r="AM133" i="3"/>
  <c r="AN133" i="3"/>
  <c r="W134" i="3"/>
  <c r="X134" i="3"/>
  <c r="Y134" i="3"/>
  <c r="AB134" i="3" s="1"/>
  <c r="Z134" i="3"/>
  <c r="AA134" i="3"/>
  <c r="AE134" i="3"/>
  <c r="AH134" i="3"/>
  <c r="AI134" i="3"/>
  <c r="AJ134" i="3"/>
  <c r="AM134" i="3"/>
  <c r="AN134" i="3"/>
  <c r="W135" i="3"/>
  <c r="X135" i="3"/>
  <c r="Y135" i="3"/>
  <c r="AB135" i="3" s="1"/>
  <c r="AC135" i="3" s="1"/>
  <c r="AD135" i="3" s="1"/>
  <c r="Z135" i="3"/>
  <c r="AA135" i="3"/>
  <c r="AE135" i="3"/>
  <c r="AF135" i="3" s="1"/>
  <c r="AG135" i="3" s="1"/>
  <c r="AH135" i="3"/>
  <c r="AI135" i="3"/>
  <c r="AJ135" i="3"/>
  <c r="AK135" i="3"/>
  <c r="AL135" i="3" s="1"/>
  <c r="AM135" i="3"/>
  <c r="AN135" i="3"/>
  <c r="W136" i="3"/>
  <c r="X136" i="3"/>
  <c r="Y136" i="3"/>
  <c r="AB136" i="3"/>
  <c r="Z136" i="3"/>
  <c r="AA136" i="3"/>
  <c r="AH136" i="3"/>
  <c r="AI136" i="3" s="1"/>
  <c r="AJ136" i="3"/>
  <c r="AK136" i="3"/>
  <c r="AL136" i="3" s="1"/>
  <c r="AM136" i="3"/>
  <c r="AN136" i="3"/>
  <c r="W137" i="3"/>
  <c r="X137" i="3"/>
  <c r="Y137" i="3"/>
  <c r="AB137" i="3"/>
  <c r="AC137" i="3"/>
  <c r="AD137" i="3" s="1"/>
  <c r="Z137" i="3"/>
  <c r="AA137" i="3"/>
  <c r="AK137" i="3"/>
  <c r="AL137" i="3" s="1"/>
  <c r="AE137" i="3"/>
  <c r="AH137" i="3"/>
  <c r="AI137" i="3" s="1"/>
  <c r="AJ137" i="3"/>
  <c r="AM137" i="3"/>
  <c r="AN137" i="3"/>
  <c r="W138" i="3"/>
  <c r="X138" i="3"/>
  <c r="Y138" i="3"/>
  <c r="AB138" i="3"/>
  <c r="Z138" i="3"/>
  <c r="AA138" i="3"/>
  <c r="AE138" i="3"/>
  <c r="AH138" i="3"/>
  <c r="AI138" i="3" s="1"/>
  <c r="AJ138" i="3"/>
  <c r="AM138" i="3"/>
  <c r="AN138" i="3"/>
  <c r="W139" i="3"/>
  <c r="X139" i="3"/>
  <c r="Y139" i="3"/>
  <c r="AB139" i="3"/>
  <c r="Z139" i="3"/>
  <c r="AA139" i="3"/>
  <c r="AE139" i="3"/>
  <c r="AH139" i="3"/>
  <c r="AI139" i="3"/>
  <c r="AJ139" i="3"/>
  <c r="AM139" i="3"/>
  <c r="AN139" i="3"/>
  <c r="W140" i="3"/>
  <c r="X140" i="3"/>
  <c r="Y140" i="3"/>
  <c r="Z140" i="3"/>
  <c r="AA140" i="3"/>
  <c r="AH140" i="3"/>
  <c r="AI140" i="3" s="1"/>
  <c r="AJ140" i="3"/>
  <c r="AK140" i="3"/>
  <c r="AL140" i="3" s="1"/>
  <c r="AM140" i="3"/>
  <c r="AN140" i="3"/>
  <c r="W141" i="3"/>
  <c r="X141" i="3"/>
  <c r="Y141" i="3"/>
  <c r="AB141" i="3"/>
  <c r="AC141" i="3" s="1"/>
  <c r="AD141" i="3" s="1"/>
  <c r="Z141" i="3"/>
  <c r="AA141" i="3"/>
  <c r="AK141" i="3"/>
  <c r="AL141" i="3" s="1"/>
  <c r="AE141" i="3"/>
  <c r="AH141" i="3"/>
  <c r="AI141" i="3"/>
  <c r="AJ141" i="3"/>
  <c r="AM141" i="3"/>
  <c r="AN141" i="3"/>
  <c r="W142" i="3"/>
  <c r="X142" i="3"/>
  <c r="Y142" i="3"/>
  <c r="AB142" i="3"/>
  <c r="Z142" i="3"/>
  <c r="AA142" i="3"/>
  <c r="AE142" i="3"/>
  <c r="AH142" i="3"/>
  <c r="AI142" i="3"/>
  <c r="AJ142" i="3"/>
  <c r="AM142" i="3"/>
  <c r="AN142" i="3"/>
  <c r="W143" i="3"/>
  <c r="X143" i="3"/>
  <c r="Y143" i="3"/>
  <c r="AB143" i="3"/>
  <c r="Z143" i="3"/>
  <c r="AA143" i="3"/>
  <c r="AE143" i="3"/>
  <c r="AH143" i="3"/>
  <c r="AI143" i="3"/>
  <c r="AJ143" i="3"/>
  <c r="AM143" i="3"/>
  <c r="AN143" i="3"/>
  <c r="W144" i="3"/>
  <c r="X144" i="3"/>
  <c r="Y144" i="3"/>
  <c r="AB144" i="3" s="1"/>
  <c r="Z144" i="3"/>
  <c r="AA144" i="3"/>
  <c r="AH144" i="3"/>
  <c r="AI144" i="3"/>
  <c r="AJ144" i="3"/>
  <c r="AK144" i="3"/>
  <c r="AL144" i="3" s="1"/>
  <c r="AM144" i="3"/>
  <c r="AN144" i="3"/>
  <c r="W145" i="3"/>
  <c r="X145" i="3"/>
  <c r="Y145" i="3"/>
  <c r="AB145" i="3"/>
  <c r="Z145" i="3"/>
  <c r="AA145" i="3"/>
  <c r="AE145" i="3"/>
  <c r="AH145" i="3"/>
  <c r="AI145" i="3" s="1"/>
  <c r="AJ145" i="3"/>
  <c r="AM145" i="3"/>
  <c r="AN145" i="3"/>
  <c r="W146" i="3"/>
  <c r="X146" i="3"/>
  <c r="Y146" i="3"/>
  <c r="AB146" i="3"/>
  <c r="Z146" i="3"/>
  <c r="AA146" i="3"/>
  <c r="AE146" i="3"/>
  <c r="AH146" i="3"/>
  <c r="AI146" i="3" s="1"/>
  <c r="AJ146" i="3"/>
  <c r="AM146" i="3"/>
  <c r="AN146" i="3"/>
  <c r="W147" i="3"/>
  <c r="X147" i="3"/>
  <c r="Y147" i="3"/>
  <c r="AE147" i="3" s="1"/>
  <c r="Z147" i="3"/>
  <c r="AA147" i="3"/>
  <c r="AH147" i="3"/>
  <c r="AI147" i="3" s="1"/>
  <c r="AJ147" i="3"/>
  <c r="AK147" i="3"/>
  <c r="AL147" i="3" s="1"/>
  <c r="AM147" i="3"/>
  <c r="AN147" i="3"/>
  <c r="W148" i="3"/>
  <c r="X148" i="3"/>
  <c r="Y148" i="3"/>
  <c r="Z148" i="3"/>
  <c r="AA148" i="3"/>
  <c r="AK148" i="3" s="1"/>
  <c r="AL148" i="3" s="1"/>
  <c r="AH148" i="3"/>
  <c r="AI148" i="3" s="1"/>
  <c r="AJ148" i="3"/>
  <c r="AM148" i="3"/>
  <c r="AN148" i="3"/>
  <c r="W149" i="3"/>
  <c r="X149" i="3"/>
  <c r="Y149" i="3"/>
  <c r="AB149" i="3"/>
  <c r="AC149" i="3"/>
  <c r="AD149" i="3" s="1"/>
  <c r="Z149" i="3"/>
  <c r="AA149" i="3"/>
  <c r="AK149" i="3"/>
  <c r="AL149" i="3" s="1"/>
  <c r="AE149" i="3"/>
  <c r="AH149" i="3"/>
  <c r="AI149" i="3"/>
  <c r="AJ149" i="3"/>
  <c r="AM149" i="3"/>
  <c r="AN149" i="3"/>
  <c r="W150" i="3"/>
  <c r="X150" i="3"/>
  <c r="Y150" i="3"/>
  <c r="AB150" i="3"/>
  <c r="Z150" i="3"/>
  <c r="AA150" i="3"/>
  <c r="AE150" i="3"/>
  <c r="AH150" i="3"/>
  <c r="AI150" i="3"/>
  <c r="AJ150" i="3"/>
  <c r="AM150" i="3"/>
  <c r="AN150" i="3"/>
  <c r="W151" i="3"/>
  <c r="X151" i="3"/>
  <c r="Y151" i="3"/>
  <c r="AB151" i="3"/>
  <c r="AC151" i="3"/>
  <c r="AD151" i="3" s="1"/>
  <c r="Z151" i="3"/>
  <c r="AA151" i="3"/>
  <c r="AK151" i="3" s="1"/>
  <c r="AL151" i="3" s="1"/>
  <c r="AE151" i="3"/>
  <c r="AH151" i="3"/>
  <c r="AI151" i="3"/>
  <c r="AJ151" i="3"/>
  <c r="AM151" i="3"/>
  <c r="AN151" i="3"/>
  <c r="W152" i="3"/>
  <c r="X152" i="3"/>
  <c r="Y152" i="3"/>
  <c r="AB152" i="3" s="1"/>
  <c r="Z152" i="3"/>
  <c r="AA152" i="3"/>
  <c r="AC152" i="3" s="1"/>
  <c r="AD152" i="3" s="1"/>
  <c r="AH152" i="3"/>
  <c r="AI152" i="3"/>
  <c r="AJ152" i="3"/>
  <c r="AK152" i="3"/>
  <c r="AL152" i="3" s="1"/>
  <c r="AM152" i="3"/>
  <c r="AN152" i="3"/>
  <c r="W153" i="3"/>
  <c r="X153" i="3"/>
  <c r="Y153" i="3"/>
  <c r="AB153" i="3"/>
  <c r="Z153" i="3"/>
  <c r="AA153" i="3"/>
  <c r="AE153" i="3"/>
  <c r="AH153" i="3"/>
  <c r="AI153" i="3" s="1"/>
  <c r="AJ153" i="3"/>
  <c r="AM153" i="3"/>
  <c r="AN153" i="3"/>
  <c r="W154" i="3"/>
  <c r="X154" i="3"/>
  <c r="Y154" i="3"/>
  <c r="AB154" i="3"/>
  <c r="Z154" i="3"/>
  <c r="AA154" i="3"/>
  <c r="AE154" i="3"/>
  <c r="AH154" i="3"/>
  <c r="AI154" i="3" s="1"/>
  <c r="AJ154" i="3"/>
  <c r="AM154" i="3"/>
  <c r="AN154" i="3"/>
  <c r="W155" i="3"/>
  <c r="X155" i="3"/>
  <c r="Y155" i="3"/>
  <c r="AE155" i="3" s="1"/>
  <c r="AB155" i="3"/>
  <c r="Z155" i="3"/>
  <c r="AA155" i="3"/>
  <c r="AH155" i="3"/>
  <c r="AI155" i="3" s="1"/>
  <c r="AJ155" i="3"/>
  <c r="AM155" i="3"/>
  <c r="AN155" i="3"/>
  <c r="W156" i="3"/>
  <c r="X156" i="3"/>
  <c r="Y156" i="3"/>
  <c r="Z156" i="3"/>
  <c r="AA156" i="3"/>
  <c r="AH156" i="3"/>
  <c r="AI156" i="3" s="1"/>
  <c r="AJ156" i="3"/>
  <c r="AK156" i="3"/>
  <c r="AL156" i="3"/>
  <c r="AM156" i="3"/>
  <c r="AN156" i="3"/>
  <c r="W157" i="3"/>
  <c r="X157" i="3"/>
  <c r="Y157" i="3"/>
  <c r="AB157" i="3" s="1"/>
  <c r="AC157" i="3" s="1"/>
  <c r="AD157" i="3"/>
  <c r="Z157" i="3"/>
  <c r="AA157" i="3"/>
  <c r="AK157" i="3"/>
  <c r="AL157" i="3"/>
  <c r="AE157" i="3"/>
  <c r="AH157" i="3"/>
  <c r="AI157" i="3"/>
  <c r="AJ157" i="3"/>
  <c r="AM157" i="3"/>
  <c r="AN157" i="3"/>
  <c r="W158" i="3"/>
  <c r="X158" i="3"/>
  <c r="Y158" i="3"/>
  <c r="AB158" i="3" s="1"/>
  <c r="Z158" i="3"/>
  <c r="AA158" i="3"/>
  <c r="AE158" i="3"/>
  <c r="AH158" i="3"/>
  <c r="AI158" i="3"/>
  <c r="AJ158" i="3"/>
  <c r="AM158" i="3"/>
  <c r="AN158" i="3"/>
  <c r="W159" i="3"/>
  <c r="X159" i="3"/>
  <c r="Y159" i="3"/>
  <c r="AB159" i="3" s="1"/>
  <c r="Z159" i="3"/>
  <c r="AA159" i="3"/>
  <c r="AE159" i="3"/>
  <c r="AH159" i="3"/>
  <c r="AI159" i="3" s="1"/>
  <c r="AJ159" i="3"/>
  <c r="AM159" i="3"/>
  <c r="AN159" i="3"/>
  <c r="W160" i="3"/>
  <c r="X160" i="3"/>
  <c r="Y160" i="3"/>
  <c r="AB160" i="3" s="1"/>
  <c r="AC160" i="3" s="1"/>
  <c r="AD160" i="3"/>
  <c r="Z160" i="3"/>
  <c r="AA160" i="3"/>
  <c r="AE160" i="3"/>
  <c r="AF160" i="3"/>
  <c r="AG160" i="3" s="1"/>
  <c r="AH160" i="3"/>
  <c r="AI160" i="3"/>
  <c r="AJ160" i="3"/>
  <c r="AK160" i="3"/>
  <c r="AL160" i="3" s="1"/>
  <c r="AM160" i="3"/>
  <c r="AN160" i="3"/>
  <c r="W161" i="3"/>
  <c r="X161" i="3"/>
  <c r="Y161" i="3"/>
  <c r="AB161" i="3"/>
  <c r="Z161" i="3"/>
  <c r="AA161" i="3"/>
  <c r="AE161" i="3"/>
  <c r="AH161" i="3"/>
  <c r="AI161" i="3" s="1"/>
  <c r="AJ161" i="3"/>
  <c r="AM161" i="3"/>
  <c r="AN161" i="3"/>
  <c r="W162" i="3"/>
  <c r="X162" i="3"/>
  <c r="Y162" i="3"/>
  <c r="AB162" i="3"/>
  <c r="Z162" i="3"/>
  <c r="AA162" i="3"/>
  <c r="AE162" i="3"/>
  <c r="AH162" i="3"/>
  <c r="AI162" i="3" s="1"/>
  <c r="AJ162" i="3"/>
  <c r="AM162" i="3"/>
  <c r="AN162" i="3"/>
  <c r="W163" i="3"/>
  <c r="X163" i="3"/>
  <c r="Y163" i="3"/>
  <c r="AE163" i="3" s="1"/>
  <c r="AB163" i="3"/>
  <c r="Z163" i="3"/>
  <c r="AA163" i="3"/>
  <c r="AH163" i="3"/>
  <c r="AI163" i="3" s="1"/>
  <c r="AJ163" i="3"/>
  <c r="AM163" i="3"/>
  <c r="AN163" i="3"/>
  <c r="W164" i="3"/>
  <c r="X164" i="3"/>
  <c r="Y164" i="3"/>
  <c r="AB164" i="3" s="1"/>
  <c r="AC164" i="3" s="1"/>
  <c r="AD164" i="3" s="1"/>
  <c r="Z164" i="3"/>
  <c r="AA164" i="3"/>
  <c r="AH164" i="3"/>
  <c r="AI164" i="3"/>
  <c r="AJ164" i="3"/>
  <c r="AK164" i="3"/>
  <c r="AL164" i="3"/>
  <c r="AM164" i="3"/>
  <c r="AN164" i="3"/>
  <c r="W165" i="3"/>
  <c r="X165" i="3"/>
  <c r="Y165" i="3"/>
  <c r="AB165" i="3" s="1"/>
  <c r="Z165" i="3"/>
  <c r="AA165" i="3"/>
  <c r="AC165" i="3" s="1"/>
  <c r="AD165" i="3" s="1"/>
  <c r="AE165" i="3"/>
  <c r="AH165" i="3"/>
  <c r="AI165" i="3" s="1"/>
  <c r="AJ165" i="3"/>
  <c r="AM165" i="3"/>
  <c r="AN165" i="3"/>
  <c r="W166" i="3"/>
  <c r="X166" i="3"/>
  <c r="Y166" i="3"/>
  <c r="AB166" i="3" s="1"/>
  <c r="Z166" i="3"/>
  <c r="AA166" i="3"/>
  <c r="AH166" i="3"/>
  <c r="AI166" i="3" s="1"/>
  <c r="AJ166" i="3"/>
  <c r="AM166" i="3"/>
  <c r="AN166" i="3"/>
  <c r="W167" i="3"/>
  <c r="X167" i="3"/>
  <c r="Y167" i="3"/>
  <c r="Z167" i="3"/>
  <c r="AA167" i="3"/>
  <c r="AH167" i="3"/>
  <c r="AI167" i="3" s="1"/>
  <c r="AJ167" i="3"/>
  <c r="AK167" i="3"/>
  <c r="AL167" i="3" s="1"/>
  <c r="AM167" i="3"/>
  <c r="AN167" i="3"/>
  <c r="W168" i="3"/>
  <c r="X168" i="3"/>
  <c r="Y168" i="3"/>
  <c r="Z168" i="3"/>
  <c r="AA168" i="3"/>
  <c r="AK168" i="3" s="1"/>
  <c r="AL168" i="3" s="1"/>
  <c r="AH168" i="3"/>
  <c r="AI168" i="3" s="1"/>
  <c r="AJ168" i="3"/>
  <c r="AM168" i="3"/>
  <c r="AN168" i="3"/>
  <c r="W169" i="3"/>
  <c r="X169" i="3"/>
  <c r="Y169" i="3"/>
  <c r="AB169" i="3"/>
  <c r="AC169" i="3"/>
  <c r="AD169" i="3" s="1"/>
  <c r="Z169" i="3"/>
  <c r="AA169" i="3"/>
  <c r="AK169" i="3"/>
  <c r="AL169" i="3" s="1"/>
  <c r="AE169" i="3"/>
  <c r="AH169" i="3"/>
  <c r="AI169" i="3"/>
  <c r="AJ169" i="3"/>
  <c r="AM169" i="3"/>
  <c r="AN169" i="3"/>
  <c r="W170" i="3"/>
  <c r="X170" i="3"/>
  <c r="Y170" i="3"/>
  <c r="AB170" i="3"/>
  <c r="Z170" i="3"/>
  <c r="AA170" i="3"/>
  <c r="AE170" i="3"/>
  <c r="AH170" i="3"/>
  <c r="AI170" i="3"/>
  <c r="AJ170" i="3"/>
  <c r="AM170" i="3"/>
  <c r="AN170" i="3"/>
  <c r="W171" i="3"/>
  <c r="X171" i="3"/>
  <c r="Y171" i="3"/>
  <c r="AB171" i="3"/>
  <c r="AC171" i="3"/>
  <c r="AD171" i="3" s="1"/>
  <c r="Z171" i="3"/>
  <c r="AA171" i="3"/>
  <c r="AK171" i="3" s="1"/>
  <c r="AL171" i="3" s="1"/>
  <c r="AE171" i="3"/>
  <c r="AH171" i="3"/>
  <c r="AI171" i="3"/>
  <c r="AJ171" i="3"/>
  <c r="AM171" i="3"/>
  <c r="AN171" i="3"/>
  <c r="W172" i="3"/>
  <c r="X172" i="3"/>
  <c r="Y172" i="3"/>
  <c r="Z172" i="3"/>
  <c r="AA172" i="3"/>
  <c r="AH172" i="3"/>
  <c r="AI172" i="3" s="1"/>
  <c r="AJ172" i="3"/>
  <c r="AK172" i="3"/>
  <c r="AL172" i="3" s="1"/>
  <c r="AM172" i="3"/>
  <c r="AN172" i="3"/>
  <c r="W173" i="3"/>
  <c r="X173" i="3"/>
  <c r="Y173" i="3"/>
  <c r="AB173" i="3"/>
  <c r="AC173" i="3"/>
  <c r="AD173" i="3" s="1"/>
  <c r="Z173" i="3"/>
  <c r="AA173" i="3"/>
  <c r="AK173" i="3"/>
  <c r="AL173" i="3" s="1"/>
  <c r="AE173" i="3"/>
  <c r="AH173" i="3"/>
  <c r="AI173" i="3"/>
  <c r="AJ173" i="3"/>
  <c r="AM173" i="3"/>
  <c r="AN173" i="3"/>
  <c r="W174" i="3"/>
  <c r="X174" i="3"/>
  <c r="Y174" i="3"/>
  <c r="AB174" i="3"/>
  <c r="Z174" i="3"/>
  <c r="AA174" i="3"/>
  <c r="AF174" i="3" s="1"/>
  <c r="AE174" i="3"/>
  <c r="AG174" i="3"/>
  <c r="AH174" i="3"/>
  <c r="AI174" i="3" s="1"/>
  <c r="AJ174" i="3"/>
  <c r="AK174" i="3"/>
  <c r="AL174" i="3" s="1"/>
  <c r="AM174" i="3"/>
  <c r="AN174" i="3"/>
  <c r="W175" i="3"/>
  <c r="X175" i="3"/>
  <c r="Y175" i="3"/>
  <c r="AB175" i="3"/>
  <c r="AC175" i="3"/>
  <c r="AD175" i="3" s="1"/>
  <c r="Z175" i="3"/>
  <c r="AA175" i="3"/>
  <c r="AK175" i="3" s="1"/>
  <c r="AL175" i="3" s="1"/>
  <c r="AE175" i="3"/>
  <c r="AH175" i="3"/>
  <c r="AI175" i="3"/>
  <c r="AJ175" i="3"/>
  <c r="AM175" i="3"/>
  <c r="AN175" i="3"/>
  <c r="W176" i="3"/>
  <c r="X176" i="3"/>
  <c r="Y176" i="3"/>
  <c r="AB176" i="3" s="1"/>
  <c r="Z176" i="3"/>
  <c r="AA176" i="3"/>
  <c r="AC176" i="3" s="1"/>
  <c r="AD176" i="3" s="1"/>
  <c r="AH176" i="3"/>
  <c r="AI176" i="3"/>
  <c r="AJ176" i="3"/>
  <c r="AK176" i="3"/>
  <c r="AL176" i="3" s="1"/>
  <c r="AM176" i="3"/>
  <c r="AN176" i="3"/>
  <c r="W177" i="3"/>
  <c r="X177" i="3"/>
  <c r="Y177" i="3"/>
  <c r="AB177" i="3"/>
  <c r="Z177" i="3"/>
  <c r="AA177" i="3"/>
  <c r="AE177" i="3"/>
  <c r="AH177" i="3"/>
  <c r="AI177" i="3" s="1"/>
  <c r="AJ177" i="3"/>
  <c r="AM177" i="3"/>
  <c r="AN177" i="3"/>
  <c r="W178" i="3"/>
  <c r="X178" i="3"/>
  <c r="Y178" i="3"/>
  <c r="AB178" i="3"/>
  <c r="Z178" i="3"/>
  <c r="AA178" i="3"/>
  <c r="AE178" i="3"/>
  <c r="AH178" i="3"/>
  <c r="AI178" i="3" s="1"/>
  <c r="AJ178" i="3"/>
  <c r="AM178" i="3"/>
  <c r="AN178" i="3"/>
  <c r="W179" i="3"/>
  <c r="X179" i="3"/>
  <c r="Y179" i="3"/>
  <c r="AB179" i="3"/>
  <c r="Z179" i="3"/>
  <c r="AA179" i="3"/>
  <c r="AE179" i="3"/>
  <c r="AH179" i="3"/>
  <c r="AI179" i="3" s="1"/>
  <c r="AJ179" i="3"/>
  <c r="AM179" i="3"/>
  <c r="AN179" i="3"/>
  <c r="W180" i="3"/>
  <c r="X180" i="3"/>
  <c r="Y180" i="3"/>
  <c r="AB180" i="3"/>
  <c r="AD180" i="3"/>
  <c r="Z180" i="3"/>
  <c r="AA180" i="3"/>
  <c r="AC180" i="3" s="1"/>
  <c r="AH180" i="3"/>
  <c r="AI180" i="3"/>
  <c r="AJ180" i="3"/>
  <c r="AK180" i="3"/>
  <c r="AL180" i="3" s="1"/>
  <c r="AM180" i="3"/>
  <c r="AN180" i="3"/>
  <c r="W181" i="3"/>
  <c r="X181" i="3"/>
  <c r="Y181" i="3"/>
  <c r="AB181" i="3" s="1"/>
  <c r="AC181" i="3" s="1"/>
  <c r="AD181" i="3" s="1"/>
  <c r="Z181" i="3"/>
  <c r="AA181" i="3"/>
  <c r="AK181" i="3"/>
  <c r="AL181" i="3" s="1"/>
  <c r="AE181" i="3"/>
  <c r="AH181" i="3"/>
  <c r="AI181" i="3"/>
  <c r="AJ181" i="3"/>
  <c r="AM181" i="3"/>
  <c r="AN181" i="3"/>
  <c r="W182" i="3"/>
  <c r="X182" i="3"/>
  <c r="Y182" i="3"/>
  <c r="AB182" i="3" s="1"/>
  <c r="Z182" i="3"/>
  <c r="AA182" i="3"/>
  <c r="AH182" i="3"/>
  <c r="AI182" i="3"/>
  <c r="AJ182" i="3"/>
  <c r="AM182" i="3"/>
  <c r="AN182" i="3"/>
  <c r="W183" i="3"/>
  <c r="X183" i="3"/>
  <c r="Y183" i="3"/>
  <c r="Z183" i="3"/>
  <c r="AA183" i="3"/>
  <c r="AH183" i="3"/>
  <c r="AI183" i="3"/>
  <c r="AJ183" i="3"/>
  <c r="AK183" i="3"/>
  <c r="AL183" i="3" s="1"/>
  <c r="AM183" i="3"/>
  <c r="AN183" i="3"/>
  <c r="W184" i="3"/>
  <c r="X184" i="3"/>
  <c r="Y184" i="3"/>
  <c r="AB184" i="3" s="1"/>
  <c r="AC184" i="3"/>
  <c r="AD184" i="3" s="1"/>
  <c r="Z184" i="3"/>
  <c r="AA184" i="3"/>
  <c r="AH184" i="3"/>
  <c r="AI184" i="3" s="1"/>
  <c r="AJ184" i="3"/>
  <c r="AK184" i="3"/>
  <c r="AL184" i="3"/>
  <c r="AM184" i="3"/>
  <c r="AN184" i="3"/>
  <c r="W185" i="3"/>
  <c r="X185" i="3"/>
  <c r="Y185" i="3"/>
  <c r="AB185" i="3"/>
  <c r="AD185" i="3"/>
  <c r="Z185" i="3"/>
  <c r="AA185" i="3"/>
  <c r="AC185" i="3" s="1"/>
  <c r="AE185" i="3"/>
  <c r="AH185" i="3"/>
  <c r="AI185" i="3" s="1"/>
  <c r="AJ185" i="3"/>
  <c r="AM185" i="3"/>
  <c r="AN185" i="3"/>
  <c r="W186" i="3"/>
  <c r="X186" i="3"/>
  <c r="Y186" i="3"/>
  <c r="AB186" i="3"/>
  <c r="Z186" i="3"/>
  <c r="AA186" i="3"/>
  <c r="AE186" i="3"/>
  <c r="AH186" i="3"/>
  <c r="AI186" i="3" s="1"/>
  <c r="AJ186" i="3"/>
  <c r="AM186" i="3"/>
  <c r="AN186" i="3"/>
  <c r="W187" i="3"/>
  <c r="X187" i="3"/>
  <c r="Y187" i="3"/>
  <c r="AB187" i="3"/>
  <c r="AD187" i="3"/>
  <c r="Z187" i="3"/>
  <c r="AA187" i="3"/>
  <c r="AC187" i="3" s="1"/>
  <c r="AE187" i="3"/>
  <c r="AF187" i="3"/>
  <c r="AG187" i="3" s="1"/>
  <c r="AH187" i="3"/>
  <c r="AI187" i="3" s="1"/>
  <c r="AJ187" i="3"/>
  <c r="AM187" i="3"/>
  <c r="AN187" i="3"/>
  <c r="W188" i="3"/>
  <c r="X188" i="3"/>
  <c r="Y188" i="3"/>
  <c r="AB188" i="3"/>
  <c r="Z188" i="3"/>
  <c r="AA188" i="3"/>
  <c r="AH188" i="3"/>
  <c r="AI188" i="3"/>
  <c r="AJ188" i="3"/>
  <c r="AK188" i="3"/>
  <c r="AL188" i="3" s="1"/>
  <c r="AM188" i="3"/>
  <c r="AN188" i="3"/>
  <c r="W189" i="3"/>
  <c r="X189" i="3"/>
  <c r="Y189" i="3"/>
  <c r="AB189" i="3" s="1"/>
  <c r="AC189" i="3" s="1"/>
  <c r="AD189" i="3" s="1"/>
  <c r="Z189" i="3"/>
  <c r="AA189" i="3"/>
  <c r="AK189" i="3"/>
  <c r="AL189" i="3" s="1"/>
  <c r="AE189" i="3"/>
  <c r="AH189" i="3"/>
  <c r="AI189" i="3"/>
  <c r="AJ189" i="3"/>
  <c r="AM189" i="3"/>
  <c r="AN189" i="3"/>
  <c r="W190" i="3"/>
  <c r="X190" i="3"/>
  <c r="Y190" i="3"/>
  <c r="AB190" i="3" s="1"/>
  <c r="Z190" i="3"/>
  <c r="AA190" i="3"/>
  <c r="AE190" i="3"/>
  <c r="AH190" i="3"/>
  <c r="AI190" i="3"/>
  <c r="AJ190" i="3"/>
  <c r="AM190" i="3"/>
  <c r="AN190" i="3"/>
  <c r="W191" i="3"/>
  <c r="X191" i="3"/>
  <c r="Y191" i="3"/>
  <c r="AB191" i="3" s="1"/>
  <c r="AC191" i="3" s="1"/>
  <c r="AD191" i="3" s="1"/>
  <c r="Z191" i="3"/>
  <c r="AA191" i="3"/>
  <c r="AE191" i="3"/>
  <c r="AF191" i="3" s="1"/>
  <c r="AG191" i="3" s="1"/>
  <c r="AH191" i="3"/>
  <c r="AI191" i="3"/>
  <c r="AJ191" i="3"/>
  <c r="AK191" i="3"/>
  <c r="AL191" i="3" s="1"/>
  <c r="AM191" i="3"/>
  <c r="AN191" i="3"/>
  <c r="W192" i="3"/>
  <c r="X192" i="3"/>
  <c r="Y192" i="3"/>
  <c r="AB192" i="3" s="1"/>
  <c r="AC192" i="3" s="1"/>
  <c r="AD192" i="3" s="1"/>
  <c r="Z192" i="3"/>
  <c r="AA192" i="3"/>
  <c r="AH192" i="3"/>
  <c r="AI192" i="3" s="1"/>
  <c r="AJ192" i="3"/>
  <c r="AK192" i="3"/>
  <c r="AL192" i="3"/>
  <c r="AM192" i="3"/>
  <c r="AN192" i="3"/>
  <c r="W193" i="3"/>
  <c r="X193" i="3"/>
  <c r="Y193" i="3"/>
  <c r="AB193" i="3"/>
  <c r="Z193" i="3"/>
  <c r="AA193" i="3"/>
  <c r="AE193" i="3"/>
  <c r="AH193" i="3"/>
  <c r="AI193" i="3" s="1"/>
  <c r="AJ193" i="3"/>
  <c r="AM193" i="3"/>
  <c r="AN193" i="3"/>
  <c r="W194" i="3"/>
  <c r="X194" i="3"/>
  <c r="Y194" i="3"/>
  <c r="AB194" i="3"/>
  <c r="Z194" i="3"/>
  <c r="AA194" i="3"/>
  <c r="AE194" i="3"/>
  <c r="AH194" i="3"/>
  <c r="AI194" i="3" s="1"/>
  <c r="AJ194" i="3"/>
  <c r="AM194" i="3"/>
  <c r="AN194" i="3"/>
  <c r="W195" i="3"/>
  <c r="X195" i="3"/>
  <c r="Y195" i="3"/>
  <c r="AE195" i="3" s="1"/>
  <c r="AB195" i="3"/>
  <c r="Z195" i="3"/>
  <c r="AA195" i="3"/>
  <c r="AH195" i="3"/>
  <c r="AI195" i="3" s="1"/>
  <c r="AJ195" i="3"/>
  <c r="AM195" i="3"/>
  <c r="AN195" i="3"/>
  <c r="W196" i="3"/>
  <c r="X196" i="3"/>
  <c r="Y196" i="3"/>
  <c r="AB196" i="3"/>
  <c r="Z196" i="3"/>
  <c r="AA196" i="3"/>
  <c r="AC196" i="3" s="1"/>
  <c r="AD196" i="3" s="1"/>
  <c r="AH196" i="3"/>
  <c r="AI196" i="3"/>
  <c r="AJ196" i="3"/>
  <c r="AK196" i="3"/>
  <c r="AL196" i="3" s="1"/>
  <c r="AM196" i="3"/>
  <c r="AN196" i="3"/>
  <c r="W197" i="3"/>
  <c r="X197" i="3"/>
  <c r="Y197" i="3"/>
  <c r="AB197" i="3" s="1"/>
  <c r="AC197" i="3" s="1"/>
  <c r="AD197" i="3" s="1"/>
  <c r="Z197" i="3"/>
  <c r="AA197" i="3"/>
  <c r="AK197" i="3"/>
  <c r="AL197" i="3" s="1"/>
  <c r="AE197" i="3"/>
  <c r="AH197" i="3"/>
  <c r="AI197" i="3"/>
  <c r="AJ197" i="3"/>
  <c r="AM197" i="3"/>
  <c r="AN197" i="3"/>
  <c r="W198" i="3"/>
  <c r="X198" i="3"/>
  <c r="Y198" i="3"/>
  <c r="AB198" i="3" s="1"/>
  <c r="Z198" i="3"/>
  <c r="AA198" i="3"/>
  <c r="AE198" i="3"/>
  <c r="AH198" i="3"/>
  <c r="AI198" i="3"/>
  <c r="AJ198" i="3"/>
  <c r="AM198" i="3"/>
  <c r="AN198" i="3"/>
  <c r="W199" i="3"/>
  <c r="X199" i="3"/>
  <c r="Y199" i="3"/>
  <c r="Z199" i="3"/>
  <c r="AA199" i="3"/>
  <c r="AH199" i="3"/>
  <c r="AI199" i="3"/>
  <c r="AJ199" i="3"/>
  <c r="AK199" i="3"/>
  <c r="AL199" i="3" s="1"/>
  <c r="AM199" i="3"/>
  <c r="AN199" i="3"/>
  <c r="W200" i="3"/>
  <c r="X200" i="3"/>
  <c r="Y200" i="3"/>
  <c r="AB200" i="3" s="1"/>
  <c r="AC200" i="3" s="1"/>
  <c r="AD200" i="3" s="1"/>
  <c r="Z200" i="3"/>
  <c r="AA200" i="3"/>
  <c r="AH200" i="3"/>
  <c r="AI200" i="3" s="1"/>
  <c r="AJ200" i="3"/>
  <c r="AK200" i="3"/>
  <c r="AL200" i="3"/>
  <c r="AM200" i="3"/>
  <c r="AN200" i="3"/>
  <c r="W201" i="3"/>
  <c r="X201" i="3"/>
  <c r="Y201" i="3"/>
  <c r="AB201" i="3" s="1"/>
  <c r="Z201" i="3"/>
  <c r="AA201" i="3"/>
  <c r="AE201" i="3"/>
  <c r="AH201" i="3"/>
  <c r="AI201" i="3" s="1"/>
  <c r="AJ201" i="3"/>
  <c r="AM201" i="3"/>
  <c r="AN201" i="3"/>
  <c r="W202" i="3"/>
  <c r="X202" i="3"/>
  <c r="Y202" i="3"/>
  <c r="AB202" i="3" s="1"/>
  <c r="Z202" i="3"/>
  <c r="AA202" i="3"/>
  <c r="AE202" i="3"/>
  <c r="AH202" i="3"/>
  <c r="AI202" i="3" s="1"/>
  <c r="AJ202" i="3"/>
  <c r="AM202" i="3"/>
  <c r="AN202" i="3"/>
  <c r="W203" i="3"/>
  <c r="X203" i="3"/>
  <c r="Y203" i="3"/>
  <c r="AE203" i="3" s="1"/>
  <c r="AF203" i="3" s="1"/>
  <c r="AG203" i="3" s="1"/>
  <c r="Z203" i="3"/>
  <c r="AA203" i="3"/>
  <c r="AH203" i="3"/>
  <c r="AI203" i="3" s="1"/>
  <c r="AJ203" i="3"/>
  <c r="AK203" i="3"/>
  <c r="AL203" i="3" s="1"/>
  <c r="AM203" i="3"/>
  <c r="AN203" i="3"/>
  <c r="W204" i="3"/>
  <c r="X204" i="3"/>
  <c r="Y204" i="3"/>
  <c r="AB204" i="3"/>
  <c r="AC204" i="3"/>
  <c r="AD204" i="3" s="1"/>
  <c r="Z204" i="3"/>
  <c r="AA204" i="3"/>
  <c r="AH204" i="3"/>
  <c r="AI204" i="3" s="1"/>
  <c r="AJ204" i="3"/>
  <c r="AK204" i="3"/>
  <c r="AL204" i="3"/>
  <c r="AM204" i="3"/>
  <c r="AN204" i="3"/>
  <c r="W205" i="3"/>
  <c r="X205" i="3"/>
  <c r="Y205" i="3"/>
  <c r="AB205" i="3" s="1"/>
  <c r="AC205" i="3" s="1"/>
  <c r="AD205" i="3" s="1"/>
  <c r="Z205" i="3"/>
  <c r="AA205" i="3"/>
  <c r="AK205" i="3"/>
  <c r="AL205" i="3"/>
  <c r="AE205" i="3"/>
  <c r="AH205" i="3"/>
  <c r="AI205" i="3"/>
  <c r="AJ205" i="3"/>
  <c r="AM205" i="3"/>
  <c r="AN205" i="3"/>
  <c r="W206" i="3"/>
  <c r="X206" i="3"/>
  <c r="Y206" i="3"/>
  <c r="AB206" i="3" s="1"/>
  <c r="Z206" i="3"/>
  <c r="AA206" i="3"/>
  <c r="AE206" i="3"/>
  <c r="AH206" i="3"/>
  <c r="AI206" i="3"/>
  <c r="AJ206" i="3"/>
  <c r="AM206" i="3"/>
  <c r="AN206" i="3"/>
  <c r="W207" i="3"/>
  <c r="X207" i="3"/>
  <c r="Y207" i="3"/>
  <c r="AB207" i="3" s="1"/>
  <c r="AC207" i="3" s="1"/>
  <c r="AD207" i="3" s="1"/>
  <c r="Z207" i="3"/>
  <c r="AA207" i="3"/>
  <c r="AE207" i="3"/>
  <c r="AF207" i="3"/>
  <c r="AG207" i="3" s="1"/>
  <c r="AH207" i="3"/>
  <c r="AI207" i="3"/>
  <c r="AJ207" i="3"/>
  <c r="AK207" i="3"/>
  <c r="AL207" i="3" s="1"/>
  <c r="AM207" i="3"/>
  <c r="AN207" i="3"/>
  <c r="W208" i="3"/>
  <c r="X208" i="3"/>
  <c r="Y208" i="3"/>
  <c r="AB208" i="3"/>
  <c r="Z208" i="3"/>
  <c r="AA208" i="3"/>
  <c r="AC208" i="3" s="1"/>
  <c r="AD208" i="3" s="1"/>
  <c r="AH208" i="3"/>
  <c r="AI208" i="3" s="1"/>
  <c r="AJ208" i="3"/>
  <c r="AK208" i="3"/>
  <c r="AL208" i="3" s="1"/>
  <c r="AM208" i="3"/>
  <c r="AN208" i="3"/>
  <c r="W209" i="3"/>
  <c r="X209" i="3"/>
  <c r="Y209" i="3"/>
  <c r="AB209" i="3"/>
  <c r="AC209" i="3"/>
  <c r="AD209" i="3" s="1"/>
  <c r="Z209" i="3"/>
  <c r="AA209" i="3"/>
  <c r="AK209" i="3"/>
  <c r="AL209" i="3" s="1"/>
  <c r="AE209" i="3"/>
  <c r="AH209" i="3"/>
  <c r="AI209" i="3"/>
  <c r="AJ209" i="3"/>
  <c r="AM209" i="3"/>
  <c r="AN209" i="3"/>
  <c r="W210" i="3"/>
  <c r="X210" i="3"/>
  <c r="Y210" i="3"/>
  <c r="AB210" i="3"/>
  <c r="Z210" i="3"/>
  <c r="AA210" i="3"/>
  <c r="AE210" i="3"/>
  <c r="AH210" i="3"/>
  <c r="AI210" i="3"/>
  <c r="AJ210" i="3"/>
  <c r="AM210" i="3"/>
  <c r="AN210" i="3"/>
  <c r="W211" i="3"/>
  <c r="X211" i="3"/>
  <c r="Y211" i="3"/>
  <c r="AB211" i="3"/>
  <c r="AC211" i="3"/>
  <c r="AD211" i="3" s="1"/>
  <c r="Z211" i="3"/>
  <c r="AA211" i="3"/>
  <c r="AK211" i="3" s="1"/>
  <c r="AL211" i="3" s="1"/>
  <c r="AE211" i="3"/>
  <c r="AH211" i="3"/>
  <c r="AI211" i="3"/>
  <c r="AJ211" i="3"/>
  <c r="AM211" i="3"/>
  <c r="AN211" i="3"/>
  <c r="W212" i="3"/>
  <c r="X212" i="3"/>
  <c r="Y212" i="3"/>
  <c r="AB212" i="3" s="1"/>
  <c r="Z212" i="3"/>
  <c r="AA212" i="3"/>
  <c r="AC212" i="3" s="1"/>
  <c r="AD212" i="3" s="1"/>
  <c r="AH212" i="3"/>
  <c r="AI212" i="3"/>
  <c r="AJ212" i="3"/>
  <c r="AK212" i="3"/>
  <c r="AL212" i="3" s="1"/>
  <c r="AM212" i="3"/>
  <c r="AN212" i="3"/>
  <c r="W213" i="3"/>
  <c r="X213" i="3"/>
  <c r="Y213" i="3"/>
  <c r="AB213" i="3"/>
  <c r="Z213" i="3"/>
  <c r="AA213" i="3"/>
  <c r="AC213" i="3" s="1"/>
  <c r="AD213" i="3" s="1"/>
  <c r="AE213" i="3"/>
  <c r="AH213" i="3"/>
  <c r="AI213" i="3" s="1"/>
  <c r="AJ213" i="3"/>
  <c r="AM213" i="3"/>
  <c r="AN213" i="3"/>
  <c r="W214" i="3"/>
  <c r="X214" i="3"/>
  <c r="Y214" i="3"/>
  <c r="AB214" i="3"/>
  <c r="Z214" i="3"/>
  <c r="AA214" i="3"/>
  <c r="AE214" i="3"/>
  <c r="AH214" i="3"/>
  <c r="AI214" i="3" s="1"/>
  <c r="AJ214" i="3"/>
  <c r="AM214" i="3"/>
  <c r="AN214" i="3"/>
  <c r="W215" i="3"/>
  <c r="X215" i="3"/>
  <c r="Y215" i="3"/>
  <c r="AE215" i="3" s="1"/>
  <c r="AB215" i="3"/>
  <c r="Z215" i="3"/>
  <c r="AA215" i="3"/>
  <c r="AH215" i="3"/>
  <c r="AI215" i="3" s="1"/>
  <c r="AJ215" i="3"/>
  <c r="AM215" i="3"/>
  <c r="AN215" i="3"/>
  <c r="W216" i="3"/>
  <c r="X216" i="3"/>
  <c r="Y216" i="3"/>
  <c r="AB216" i="3" s="1"/>
  <c r="AC216" i="3" s="1"/>
  <c r="AD216" i="3" s="1"/>
  <c r="Z216" i="3"/>
  <c r="AA216" i="3"/>
  <c r="AH216" i="3"/>
  <c r="AI216" i="3"/>
  <c r="AJ216" i="3"/>
  <c r="AK216" i="3"/>
  <c r="AL216" i="3"/>
  <c r="AM216" i="3"/>
  <c r="AN216" i="3"/>
  <c r="W217" i="3"/>
  <c r="X217" i="3"/>
  <c r="Y217" i="3"/>
  <c r="AB217" i="3" s="1"/>
  <c r="Z217" i="3"/>
  <c r="AA217" i="3"/>
  <c r="AC217" i="3" s="1"/>
  <c r="AD217" i="3" s="1"/>
  <c r="AE217" i="3"/>
  <c r="AH217" i="3"/>
  <c r="AI217" i="3" s="1"/>
  <c r="AJ217" i="3"/>
  <c r="AM217" i="3"/>
  <c r="AN217" i="3"/>
  <c r="W218" i="3"/>
  <c r="X218" i="3"/>
  <c r="Y218" i="3"/>
  <c r="AB218" i="3" s="1"/>
  <c r="Z218" i="3"/>
  <c r="AA218" i="3"/>
  <c r="AE218" i="3"/>
  <c r="AH218" i="3"/>
  <c r="AI218" i="3" s="1"/>
  <c r="AJ218" i="3"/>
  <c r="AM218" i="3"/>
  <c r="AN218" i="3"/>
  <c r="W219" i="3"/>
  <c r="X219" i="3"/>
  <c r="Y219" i="3"/>
  <c r="AE219" i="3" s="1"/>
  <c r="AF219" i="3" s="1"/>
  <c r="AG219" i="3" s="1"/>
  <c r="Z219" i="3"/>
  <c r="AA219" i="3"/>
  <c r="AH219" i="3"/>
  <c r="AI219" i="3" s="1"/>
  <c r="AJ219" i="3"/>
  <c r="AK219" i="3"/>
  <c r="AL219" i="3" s="1"/>
  <c r="AM219" i="3"/>
  <c r="AN219" i="3"/>
  <c r="W220" i="3"/>
  <c r="X220" i="3"/>
  <c r="Y220" i="3"/>
  <c r="AB220" i="3"/>
  <c r="AC220" i="3"/>
  <c r="AD220" i="3" s="1"/>
  <c r="Z220" i="3"/>
  <c r="AA220" i="3"/>
  <c r="AH220" i="3"/>
  <c r="AI220" i="3" s="1"/>
  <c r="AJ220" i="3"/>
  <c r="AK220" i="3"/>
  <c r="AL220" i="3"/>
  <c r="AM220" i="3"/>
  <c r="AN220" i="3"/>
  <c r="W221" i="3"/>
  <c r="X221" i="3"/>
  <c r="Y221" i="3"/>
  <c r="AB221" i="3" s="1"/>
  <c r="AC221" i="3" s="1"/>
  <c r="AD221" i="3" s="1"/>
  <c r="Z221" i="3"/>
  <c r="AA221" i="3"/>
  <c r="AK221" i="3"/>
  <c r="AL221" i="3"/>
  <c r="AE221" i="3"/>
  <c r="AH221" i="3"/>
  <c r="AI221" i="3"/>
  <c r="AJ221" i="3"/>
  <c r="AM221" i="3"/>
  <c r="AN221" i="3"/>
  <c r="W222" i="3"/>
  <c r="X222" i="3"/>
  <c r="Y222" i="3"/>
  <c r="AB222" i="3" s="1"/>
  <c r="Z222" i="3"/>
  <c r="AA222" i="3"/>
  <c r="AE222" i="3"/>
  <c r="AH222" i="3"/>
  <c r="AI222" i="3"/>
  <c r="AJ222" i="3"/>
  <c r="AM222" i="3"/>
  <c r="AN222" i="3"/>
  <c r="W223" i="3"/>
  <c r="X223" i="3"/>
  <c r="Y223" i="3"/>
  <c r="AB223" i="3" s="1"/>
  <c r="AC223" i="3" s="1"/>
  <c r="AD223" i="3" s="1"/>
  <c r="Z223" i="3"/>
  <c r="AA223" i="3"/>
  <c r="AE223" i="3"/>
  <c r="AF223" i="3"/>
  <c r="AG223" i="3" s="1"/>
  <c r="AH223" i="3"/>
  <c r="AI223" i="3"/>
  <c r="AJ223" i="3"/>
  <c r="AK223" i="3"/>
  <c r="AL223" i="3" s="1"/>
  <c r="AM223" i="3"/>
  <c r="AN223" i="3"/>
  <c r="W224" i="3"/>
  <c r="X224" i="3"/>
  <c r="Y224" i="3"/>
  <c r="AB224" i="3"/>
  <c r="Z224" i="3"/>
  <c r="AA224" i="3"/>
  <c r="AC224" i="3" s="1"/>
  <c r="AD224" i="3" s="1"/>
  <c r="AH224" i="3"/>
  <c r="AI224" i="3" s="1"/>
  <c r="AJ224" i="3"/>
  <c r="AK224" i="3"/>
  <c r="AL224" i="3" s="1"/>
  <c r="AM224" i="3"/>
  <c r="AN224" i="3"/>
  <c r="W225" i="3"/>
  <c r="X225" i="3"/>
  <c r="Y225" i="3"/>
  <c r="AB225" i="3"/>
  <c r="AC225" i="3"/>
  <c r="AD225" i="3" s="1"/>
  <c r="Z225" i="3"/>
  <c r="AA225" i="3"/>
  <c r="AK225" i="3"/>
  <c r="AL225" i="3" s="1"/>
  <c r="AE225" i="3"/>
  <c r="AH225" i="3"/>
  <c r="AI225" i="3"/>
  <c r="AJ225" i="3"/>
  <c r="AM225" i="3"/>
  <c r="AN225" i="3"/>
  <c r="W226" i="3"/>
  <c r="X226" i="3"/>
  <c r="Y226" i="3"/>
  <c r="AB226" i="3"/>
  <c r="Z226" i="3"/>
  <c r="AA226" i="3"/>
  <c r="AE226" i="3"/>
  <c r="AH226" i="3"/>
  <c r="AI226" i="3"/>
  <c r="AJ226" i="3"/>
  <c r="AM226" i="3"/>
  <c r="AN226" i="3"/>
  <c r="W227" i="3"/>
  <c r="X227" i="3"/>
  <c r="Y227" i="3"/>
  <c r="AB227" i="3"/>
  <c r="AC227" i="3"/>
  <c r="AD227" i="3" s="1"/>
  <c r="Z227" i="3"/>
  <c r="AA227" i="3"/>
  <c r="AK227" i="3" s="1"/>
  <c r="AL227" i="3" s="1"/>
  <c r="AE227" i="3"/>
  <c r="AH227" i="3"/>
  <c r="AI227" i="3"/>
  <c r="AJ227" i="3"/>
  <c r="AM227" i="3"/>
  <c r="AN227" i="3"/>
  <c r="W228" i="3"/>
  <c r="X228" i="3"/>
  <c r="Y228" i="3"/>
  <c r="AB228" i="3" s="1"/>
  <c r="Z228" i="3"/>
  <c r="AA228" i="3"/>
  <c r="AH228" i="3"/>
  <c r="AI228" i="3"/>
  <c r="AJ228" i="3"/>
  <c r="AK228" i="3"/>
  <c r="AL228" i="3"/>
  <c r="AM228" i="3"/>
  <c r="AN228" i="3"/>
  <c r="W229" i="3"/>
  <c r="X229" i="3"/>
  <c r="Y229" i="3"/>
  <c r="AB229" i="3"/>
  <c r="Z229" i="3"/>
  <c r="AA229" i="3"/>
  <c r="AC229" i="3" s="1"/>
  <c r="AD229" i="3" s="1"/>
  <c r="AE229" i="3"/>
  <c r="AH229" i="3"/>
  <c r="AI229" i="3" s="1"/>
  <c r="AJ229" i="3"/>
  <c r="AM229" i="3"/>
  <c r="AN229" i="3"/>
  <c r="W230" i="3"/>
  <c r="X230" i="3"/>
  <c r="Y230" i="3"/>
  <c r="AB230" i="3"/>
  <c r="Z230" i="3"/>
  <c r="AA230" i="3"/>
  <c r="AE230" i="3"/>
  <c r="AH230" i="3"/>
  <c r="AI230" i="3" s="1"/>
  <c r="AJ230" i="3"/>
  <c r="AM230" i="3"/>
  <c r="AN230" i="3"/>
  <c r="W231" i="3"/>
  <c r="X231" i="3"/>
  <c r="Y231" i="3"/>
  <c r="AE231" i="3" s="1"/>
  <c r="AB231" i="3"/>
  <c r="Z231" i="3"/>
  <c r="AA231" i="3"/>
  <c r="AF231" i="3" s="1"/>
  <c r="AG231" i="3" s="1"/>
  <c r="AH231" i="3"/>
  <c r="AI231" i="3" s="1"/>
  <c r="AJ231" i="3"/>
  <c r="AM231" i="3"/>
  <c r="AN231" i="3"/>
  <c r="W232" i="3"/>
  <c r="X232" i="3"/>
  <c r="Y232" i="3"/>
  <c r="AB232" i="3"/>
  <c r="Z232" i="3"/>
  <c r="AA232" i="3"/>
  <c r="AC232" i="3" s="1"/>
  <c r="AD232" i="3" s="1"/>
  <c r="AE232" i="3"/>
  <c r="AF232" i="3"/>
  <c r="AG232" i="3" s="1"/>
  <c r="AH232" i="3"/>
  <c r="AI232" i="3" s="1"/>
  <c r="AJ232" i="3"/>
  <c r="AM232" i="3"/>
  <c r="AN232" i="3"/>
  <c r="W233" i="3"/>
  <c r="X233" i="3"/>
  <c r="Y233" i="3"/>
  <c r="AB233" i="3"/>
  <c r="Z233" i="3"/>
  <c r="AA233" i="3"/>
  <c r="AC233" i="3" s="1"/>
  <c r="AD233" i="3" s="1"/>
  <c r="AE233" i="3"/>
  <c r="AH233" i="3"/>
  <c r="AI233" i="3" s="1"/>
  <c r="AJ233" i="3"/>
  <c r="AM233" i="3"/>
  <c r="AN233" i="3"/>
  <c r="W234" i="3"/>
  <c r="X234" i="3"/>
  <c r="Y234" i="3"/>
  <c r="AB234" i="3"/>
  <c r="Z234" i="3"/>
  <c r="AA234" i="3"/>
  <c r="AE234" i="3"/>
  <c r="AH234" i="3"/>
  <c r="AI234" i="3" s="1"/>
  <c r="AJ234" i="3"/>
  <c r="AM234" i="3"/>
  <c r="AN234" i="3"/>
  <c r="W235" i="3"/>
  <c r="X235" i="3"/>
  <c r="Y235" i="3"/>
  <c r="AE235" i="3" s="1"/>
  <c r="AB235" i="3"/>
  <c r="Z235" i="3"/>
  <c r="AA235" i="3"/>
  <c r="AF235" i="3" s="1"/>
  <c r="AG235" i="3" s="1"/>
  <c r="AH235" i="3"/>
  <c r="AI235" i="3" s="1"/>
  <c r="AJ235" i="3"/>
  <c r="AM235" i="3"/>
  <c r="AN235" i="3"/>
  <c r="W236" i="3"/>
  <c r="X236" i="3"/>
  <c r="Y236" i="3"/>
  <c r="AB236" i="3"/>
  <c r="Z236" i="3"/>
  <c r="AA236" i="3"/>
  <c r="AC236" i="3" s="1"/>
  <c r="AD236" i="3" s="1"/>
  <c r="AH236" i="3"/>
  <c r="AI236" i="3"/>
  <c r="AJ236" i="3"/>
  <c r="AK236" i="3"/>
  <c r="AL236" i="3" s="1"/>
  <c r="AM236" i="3"/>
  <c r="AN236" i="3"/>
  <c r="W237" i="3"/>
  <c r="X237" i="3"/>
  <c r="Y237" i="3"/>
  <c r="AB237" i="3" s="1"/>
  <c r="AC237" i="3" s="1"/>
  <c r="AD237" i="3" s="1"/>
  <c r="Z237" i="3"/>
  <c r="AA237" i="3"/>
  <c r="AK237" i="3"/>
  <c r="AL237" i="3" s="1"/>
  <c r="AE237" i="3"/>
  <c r="AH237" i="3"/>
  <c r="AI237" i="3"/>
  <c r="AJ237" i="3"/>
  <c r="AM237" i="3"/>
  <c r="AN237" i="3"/>
  <c r="W238" i="3"/>
  <c r="X238" i="3"/>
  <c r="Y238" i="3"/>
  <c r="AB238" i="3" s="1"/>
  <c r="Z238" i="3"/>
  <c r="AA238" i="3"/>
  <c r="AE238" i="3"/>
  <c r="AH238" i="3"/>
  <c r="AI238" i="3"/>
  <c r="AJ238" i="3"/>
  <c r="AM238" i="3"/>
  <c r="AN238" i="3"/>
  <c r="W239" i="3"/>
  <c r="X239" i="3"/>
  <c r="Y239" i="3"/>
  <c r="AE239" i="3" s="1"/>
  <c r="AF239" i="3" s="1"/>
  <c r="AG239" i="3" s="1"/>
  <c r="Z239" i="3"/>
  <c r="AA239" i="3"/>
  <c r="AH239" i="3"/>
  <c r="AI239" i="3"/>
  <c r="AJ239" i="3"/>
  <c r="AK239" i="3"/>
  <c r="AL239" i="3" s="1"/>
  <c r="AM239" i="3"/>
  <c r="AN239" i="3"/>
  <c r="W240" i="3"/>
  <c r="X240" i="3"/>
  <c r="Y240" i="3"/>
  <c r="AB240" i="3" s="1"/>
  <c r="AC240" i="3" s="1"/>
  <c r="AD240" i="3" s="1"/>
  <c r="Z240" i="3"/>
  <c r="AA240" i="3"/>
  <c r="AF240" i="3" s="1"/>
  <c r="AG240" i="3" s="1"/>
  <c r="AE240" i="3"/>
  <c r="AH240" i="3"/>
  <c r="AI240" i="3"/>
  <c r="AJ240" i="3"/>
  <c r="AK240" i="3"/>
  <c r="AL240" i="3" s="1"/>
  <c r="AM240" i="3"/>
  <c r="AN240" i="3"/>
  <c r="W241" i="3"/>
  <c r="X241" i="3"/>
  <c r="Y241" i="3"/>
  <c r="AB241" i="3" s="1"/>
  <c r="AC241" i="3" s="1"/>
  <c r="AD241" i="3" s="1"/>
  <c r="Z241" i="3"/>
  <c r="AA241" i="3"/>
  <c r="AK241" i="3"/>
  <c r="AL241" i="3" s="1"/>
  <c r="AE241" i="3"/>
  <c r="AH241" i="3"/>
  <c r="AI241" i="3"/>
  <c r="AJ241" i="3"/>
  <c r="AM241" i="3"/>
  <c r="AN241" i="3"/>
  <c r="W242" i="3"/>
  <c r="X242" i="3"/>
  <c r="Y242" i="3"/>
  <c r="AB242" i="3" s="1"/>
  <c r="Z242" i="3"/>
  <c r="AA242" i="3"/>
  <c r="AE242" i="3"/>
  <c r="AH242" i="3"/>
  <c r="AI242" i="3"/>
  <c r="AJ242" i="3"/>
  <c r="AM242" i="3"/>
  <c r="AN242" i="3"/>
  <c r="W243" i="3"/>
  <c r="X243" i="3"/>
  <c r="Y243" i="3"/>
  <c r="AE243" i="3" s="1"/>
  <c r="AF243" i="3" s="1"/>
  <c r="AG243" i="3" s="1"/>
  <c r="Z243" i="3"/>
  <c r="AA243" i="3"/>
  <c r="AH243" i="3"/>
  <c r="AI243" i="3"/>
  <c r="AJ243" i="3"/>
  <c r="AK243" i="3"/>
  <c r="AL243" i="3" s="1"/>
  <c r="AM243" i="3"/>
  <c r="AN243" i="3"/>
  <c r="W244" i="3"/>
  <c r="X244" i="3"/>
  <c r="Y244" i="3"/>
  <c r="AB244" i="3" s="1"/>
  <c r="AC244" i="3" s="1"/>
  <c r="AD244" i="3" s="1"/>
  <c r="Z244" i="3"/>
  <c r="AA244" i="3"/>
  <c r="AH244" i="3"/>
  <c r="AI244" i="3" s="1"/>
  <c r="AJ244" i="3"/>
  <c r="AK244" i="3"/>
  <c r="AL244" i="3"/>
  <c r="AM244" i="3"/>
  <c r="AN244" i="3"/>
  <c r="W245" i="3"/>
  <c r="X245" i="3"/>
  <c r="Y245" i="3"/>
  <c r="AB245" i="3"/>
  <c r="Z245" i="3"/>
  <c r="AA245" i="3"/>
  <c r="AC245" i="3" s="1"/>
  <c r="AD245" i="3" s="1"/>
  <c r="AE245" i="3"/>
  <c r="AH245" i="3"/>
  <c r="AI245" i="3" s="1"/>
  <c r="AJ245" i="3"/>
  <c r="AM245" i="3"/>
  <c r="AN245" i="3"/>
  <c r="W246" i="3"/>
  <c r="X246" i="3"/>
  <c r="Y246" i="3"/>
  <c r="AB246" i="3"/>
  <c r="Z246" i="3"/>
  <c r="AA246" i="3"/>
  <c r="AE246" i="3"/>
  <c r="AH246" i="3"/>
  <c r="AI246" i="3" s="1"/>
  <c r="AJ246" i="3"/>
  <c r="AM246" i="3"/>
  <c r="AN246" i="3"/>
  <c r="W247" i="3"/>
  <c r="X247" i="3"/>
  <c r="Y247" i="3"/>
  <c r="AE247" i="3" s="1"/>
  <c r="AF247" i="3" s="1"/>
  <c r="AG247" i="3" s="1"/>
  <c r="AB247" i="3"/>
  <c r="Z247" i="3"/>
  <c r="AA247" i="3"/>
  <c r="AC247" i="3" s="1"/>
  <c r="AD247" i="3" s="1"/>
  <c r="AH247" i="3"/>
  <c r="AI247" i="3" s="1"/>
  <c r="AJ247" i="3"/>
  <c r="AM247" i="3"/>
  <c r="AN247" i="3"/>
  <c r="W248" i="3"/>
  <c r="X248" i="3"/>
  <c r="Y248" i="3"/>
  <c r="AB248" i="3"/>
  <c r="Z248" i="3"/>
  <c r="AA248" i="3"/>
  <c r="AF248" i="3" s="1"/>
  <c r="AG248" i="3" s="1"/>
  <c r="AE248" i="3"/>
  <c r="AH248" i="3"/>
  <c r="AI248" i="3" s="1"/>
  <c r="AJ248" i="3"/>
  <c r="AM248" i="3"/>
  <c r="AN248" i="3"/>
  <c r="W249" i="3"/>
  <c r="X249" i="3"/>
  <c r="Y249" i="3"/>
  <c r="AB249" i="3"/>
  <c r="Z249" i="3"/>
  <c r="AA249" i="3"/>
  <c r="AC249" i="3" s="1"/>
  <c r="AD249" i="3" s="1"/>
  <c r="AE249" i="3"/>
  <c r="AH249" i="3"/>
  <c r="AI249" i="3" s="1"/>
  <c r="AJ249" i="3"/>
  <c r="AM249" i="3"/>
  <c r="AN249" i="3"/>
  <c r="W250" i="3"/>
  <c r="X250" i="3"/>
  <c r="Y250" i="3"/>
  <c r="AB250" i="3"/>
  <c r="Z250" i="3"/>
  <c r="AA250" i="3"/>
  <c r="AE250" i="3"/>
  <c r="AH250" i="3"/>
  <c r="AI250" i="3" s="1"/>
  <c r="AJ250" i="3"/>
  <c r="AM250" i="3"/>
  <c r="AN250" i="3"/>
  <c r="W251" i="3"/>
  <c r="X251" i="3"/>
  <c r="Y251" i="3"/>
  <c r="AB251" i="3"/>
  <c r="Z251" i="3"/>
  <c r="AA251" i="3"/>
  <c r="AC251" i="3" s="1"/>
  <c r="AD251" i="3" s="1"/>
  <c r="AE251" i="3"/>
  <c r="AF251" i="3"/>
  <c r="AG251" i="3" s="1"/>
  <c r="AH251" i="3"/>
  <c r="AI251" i="3" s="1"/>
  <c r="AJ251" i="3"/>
  <c r="AM251" i="3"/>
  <c r="AN251" i="3"/>
  <c r="W252" i="3"/>
  <c r="X252" i="3"/>
  <c r="Y252" i="3"/>
  <c r="AB252" i="3"/>
  <c r="Z252" i="3"/>
  <c r="AA252" i="3"/>
  <c r="AF252" i="3" s="1"/>
  <c r="AG252" i="3" s="1"/>
  <c r="AE252" i="3"/>
  <c r="AH252" i="3"/>
  <c r="AI252" i="3" s="1"/>
  <c r="AJ252" i="3"/>
  <c r="AM252" i="3"/>
  <c r="AN252" i="3"/>
  <c r="W253" i="3"/>
  <c r="X253" i="3"/>
  <c r="Y253" i="3"/>
  <c r="AB253" i="3"/>
  <c r="Z253" i="3"/>
  <c r="AA253" i="3"/>
  <c r="AC253" i="3" s="1"/>
  <c r="AD253" i="3" s="1"/>
  <c r="AE253" i="3"/>
  <c r="AH253" i="3"/>
  <c r="AI253" i="3" s="1"/>
  <c r="AJ253" i="3"/>
  <c r="AM253" i="3"/>
  <c r="AN253" i="3"/>
  <c r="W254" i="3"/>
  <c r="X254" i="3"/>
  <c r="Y254" i="3"/>
  <c r="AB254" i="3"/>
  <c r="Z254" i="3"/>
  <c r="AA254" i="3"/>
  <c r="AE254" i="3"/>
  <c r="AH254" i="3"/>
  <c r="AI254" i="3" s="1"/>
  <c r="AJ254" i="3"/>
  <c r="AM254" i="3"/>
  <c r="AN254" i="3"/>
  <c r="W255" i="3"/>
  <c r="X255" i="3"/>
  <c r="Y255" i="3"/>
  <c r="AB255" i="3"/>
  <c r="Z255" i="3"/>
  <c r="AA255" i="3"/>
  <c r="AC255" i="3" s="1"/>
  <c r="AD255" i="3" s="1"/>
  <c r="AE255" i="3"/>
  <c r="AF255" i="3"/>
  <c r="AG255" i="3" s="1"/>
  <c r="AH255" i="3"/>
  <c r="AI255" i="3" s="1"/>
  <c r="AJ255" i="3"/>
  <c r="AM255" i="3"/>
  <c r="AN255" i="3"/>
  <c r="W256" i="3"/>
  <c r="X256" i="3"/>
  <c r="Y256" i="3"/>
  <c r="AB256" i="3"/>
  <c r="Z256" i="3"/>
  <c r="AA256" i="3"/>
  <c r="AF256" i="3" s="1"/>
  <c r="AG256" i="3" s="1"/>
  <c r="AE256" i="3"/>
  <c r="AH256" i="3"/>
  <c r="AI256" i="3" s="1"/>
  <c r="AJ256" i="3"/>
  <c r="AM256" i="3"/>
  <c r="AN256" i="3"/>
  <c r="W257" i="3"/>
  <c r="X257" i="3"/>
  <c r="Y257" i="3"/>
  <c r="AB257" i="3"/>
  <c r="Z257" i="3"/>
  <c r="AA257" i="3"/>
  <c r="AC257" i="3" s="1"/>
  <c r="AD257" i="3" s="1"/>
  <c r="AE257" i="3"/>
  <c r="AH257" i="3"/>
  <c r="AI257" i="3" s="1"/>
  <c r="AJ257" i="3"/>
  <c r="AM257" i="3"/>
  <c r="AN257" i="3"/>
  <c r="W258" i="3"/>
  <c r="X258" i="3"/>
  <c r="Y258" i="3"/>
  <c r="AB258" i="3"/>
  <c r="Z258" i="3"/>
  <c r="AA258" i="3"/>
  <c r="AE258" i="3"/>
  <c r="AH258" i="3"/>
  <c r="AI258" i="3" s="1"/>
  <c r="AJ258" i="3"/>
  <c r="AM258" i="3"/>
  <c r="AN258" i="3"/>
  <c r="W259" i="3"/>
  <c r="X259" i="3"/>
  <c r="Y259" i="3"/>
  <c r="AE259" i="3" s="1"/>
  <c r="AF259" i="3" s="1"/>
  <c r="AG259" i="3" s="1"/>
  <c r="AB259" i="3"/>
  <c r="Z259" i="3"/>
  <c r="AA259" i="3"/>
  <c r="AC259" i="3" s="1"/>
  <c r="AD259" i="3" s="1"/>
  <c r="AH259" i="3"/>
  <c r="AI259" i="3" s="1"/>
  <c r="AJ259" i="3"/>
  <c r="AM259" i="3"/>
  <c r="AN259" i="3"/>
  <c r="W260" i="3"/>
  <c r="X260" i="3"/>
  <c r="Y260" i="3"/>
  <c r="AB260" i="3"/>
  <c r="Z260" i="3"/>
  <c r="AA260" i="3"/>
  <c r="AF260" i="3" s="1"/>
  <c r="AG260" i="3" s="1"/>
  <c r="AE260" i="3"/>
  <c r="AH260" i="3"/>
  <c r="AI260" i="3" s="1"/>
  <c r="AJ260" i="3"/>
  <c r="AM260" i="3"/>
  <c r="AN260" i="3"/>
  <c r="W261" i="3"/>
  <c r="X261" i="3"/>
  <c r="Y261" i="3"/>
  <c r="AB261" i="3"/>
  <c r="Z261" i="3"/>
  <c r="AA261" i="3"/>
  <c r="AC261" i="3" s="1"/>
  <c r="AD261" i="3" s="1"/>
  <c r="AE261" i="3"/>
  <c r="AH261" i="3"/>
  <c r="AI261" i="3" s="1"/>
  <c r="AJ261" i="3"/>
  <c r="AM261" i="3"/>
  <c r="AN261" i="3"/>
  <c r="W262" i="3"/>
  <c r="X262" i="3"/>
  <c r="Y262" i="3"/>
  <c r="AB262" i="3"/>
  <c r="Z262" i="3"/>
  <c r="AA262" i="3"/>
  <c r="AE262" i="3"/>
  <c r="AH262" i="3"/>
  <c r="AI262" i="3" s="1"/>
  <c r="AJ262" i="3"/>
  <c r="AM262" i="3"/>
  <c r="AN262" i="3"/>
  <c r="W263" i="3"/>
  <c r="X263" i="3"/>
  <c r="Y263" i="3"/>
  <c r="AE263" i="3" s="1"/>
  <c r="AB263" i="3"/>
  <c r="Z263" i="3"/>
  <c r="AA263" i="3"/>
  <c r="AC263" i="3" s="1"/>
  <c r="AD263" i="3" s="1"/>
  <c r="AH263" i="3"/>
  <c r="AI263" i="3" s="1"/>
  <c r="AJ263" i="3"/>
  <c r="AM263" i="3"/>
  <c r="AN263" i="3"/>
  <c r="W264" i="3"/>
  <c r="X264" i="3"/>
  <c r="Y264" i="3"/>
  <c r="AB264" i="3"/>
  <c r="Z264" i="3"/>
  <c r="AA264" i="3"/>
  <c r="AK264" i="3" s="1"/>
  <c r="AL264" i="3" s="1"/>
  <c r="AE264" i="3"/>
  <c r="AF264" i="3"/>
  <c r="AG264" i="3" s="1"/>
  <c r="AH264" i="3"/>
  <c r="AI264" i="3" s="1"/>
  <c r="AJ264" i="3"/>
  <c r="AM264" i="3"/>
  <c r="AN264" i="3"/>
  <c r="W265" i="3"/>
  <c r="X265" i="3"/>
  <c r="Y265" i="3"/>
  <c r="AB265" i="3"/>
  <c r="Z265" i="3"/>
  <c r="AA265" i="3"/>
  <c r="AC265" i="3" s="1"/>
  <c r="AD265" i="3" s="1"/>
  <c r="AE265" i="3"/>
  <c r="AH265" i="3"/>
  <c r="AI265" i="3" s="1"/>
  <c r="AJ265" i="3"/>
  <c r="AM265" i="3"/>
  <c r="AN265" i="3"/>
  <c r="W266" i="3"/>
  <c r="X266" i="3"/>
  <c r="Y266" i="3"/>
  <c r="AB266" i="3"/>
  <c r="Z266" i="3"/>
  <c r="AA266" i="3"/>
  <c r="AE266" i="3"/>
  <c r="AH266" i="3"/>
  <c r="AI266" i="3" s="1"/>
  <c r="AJ266" i="3"/>
  <c r="AM266" i="3"/>
  <c r="AN266" i="3"/>
  <c r="W267" i="3"/>
  <c r="X267" i="3"/>
  <c r="Y267" i="3"/>
  <c r="AB267" i="3"/>
  <c r="Z267" i="3"/>
  <c r="AA267" i="3"/>
  <c r="AK267" i="3" s="1"/>
  <c r="AL267" i="3" s="1"/>
  <c r="AE267" i="3"/>
  <c r="AF267" i="3"/>
  <c r="AG267" i="3" s="1"/>
  <c r="AH267" i="3"/>
  <c r="AI267" i="3" s="1"/>
  <c r="AJ267" i="3"/>
  <c r="AM267" i="3"/>
  <c r="AN267" i="3"/>
  <c r="W268" i="3"/>
  <c r="X268" i="3"/>
  <c r="Y268" i="3"/>
  <c r="AB268" i="3"/>
  <c r="Z268" i="3"/>
  <c r="AA268" i="3"/>
  <c r="AC268" i="3" s="1"/>
  <c r="AD268" i="3" s="1"/>
  <c r="AH268" i="3"/>
  <c r="AI268" i="3"/>
  <c r="AJ268" i="3"/>
  <c r="AK268" i="3"/>
  <c r="AL268" i="3" s="1"/>
  <c r="AM268" i="3"/>
  <c r="AN268" i="3"/>
  <c r="W269" i="3"/>
  <c r="X269" i="3"/>
  <c r="Y269" i="3"/>
  <c r="AB269" i="3" s="1"/>
  <c r="AC269" i="3" s="1"/>
  <c r="AD269" i="3" s="1"/>
  <c r="Z269" i="3"/>
  <c r="AA269" i="3"/>
  <c r="AK269" i="3"/>
  <c r="AL269" i="3" s="1"/>
  <c r="AE269" i="3"/>
  <c r="AH269" i="3"/>
  <c r="AI269" i="3"/>
  <c r="AJ269" i="3"/>
  <c r="AM269" i="3"/>
  <c r="AN269" i="3"/>
  <c r="W270" i="3"/>
  <c r="X270" i="3"/>
  <c r="Y270" i="3"/>
  <c r="AB270" i="3" s="1"/>
  <c r="Z270" i="3"/>
  <c r="AA270" i="3"/>
  <c r="AE270" i="3"/>
  <c r="AH270" i="3"/>
  <c r="AI270" i="3"/>
  <c r="AJ270" i="3"/>
  <c r="AM270" i="3"/>
  <c r="AN270" i="3"/>
  <c r="W271" i="3"/>
  <c r="X271" i="3"/>
  <c r="Y271" i="3"/>
  <c r="AB271" i="3" s="1"/>
  <c r="AC271" i="3" s="1"/>
  <c r="AD271" i="3" s="1"/>
  <c r="Z271" i="3"/>
  <c r="AA271" i="3"/>
  <c r="AE271" i="3"/>
  <c r="AF271" i="3" s="1"/>
  <c r="AG271" i="3" s="1"/>
  <c r="AH271" i="3"/>
  <c r="AI271" i="3"/>
  <c r="AJ271" i="3"/>
  <c r="AK271" i="3"/>
  <c r="AL271" i="3" s="1"/>
  <c r="AM271" i="3"/>
  <c r="AN271" i="3"/>
  <c r="W272" i="3"/>
  <c r="X272" i="3"/>
  <c r="Y272" i="3"/>
  <c r="AB272" i="3" s="1"/>
  <c r="AC272" i="3" s="1"/>
  <c r="AD272" i="3" s="1"/>
  <c r="Z272" i="3"/>
  <c r="AA272" i="3"/>
  <c r="AH272" i="3"/>
  <c r="AI272" i="3"/>
  <c r="AJ272" i="3"/>
  <c r="AK272" i="3"/>
  <c r="AL272" i="3" s="1"/>
  <c r="AM272" i="3"/>
  <c r="AN272" i="3"/>
  <c r="W273" i="3"/>
  <c r="X273" i="3"/>
  <c r="Y273" i="3"/>
  <c r="AB273" i="3" s="1"/>
  <c r="AC273" i="3" s="1"/>
  <c r="AD273" i="3" s="1"/>
  <c r="Z273" i="3"/>
  <c r="AA273" i="3"/>
  <c r="AK273" i="3"/>
  <c r="AL273" i="3" s="1"/>
  <c r="AE273" i="3"/>
  <c r="AH273" i="3"/>
  <c r="AI273" i="3"/>
  <c r="AJ273" i="3"/>
  <c r="AM273" i="3"/>
  <c r="AN273" i="3"/>
  <c r="W274" i="3"/>
  <c r="X274" i="3"/>
  <c r="Y274" i="3"/>
  <c r="AB274" i="3" s="1"/>
  <c r="Z274" i="3"/>
  <c r="AA274" i="3"/>
  <c r="AE274" i="3"/>
  <c r="AH274" i="3"/>
  <c r="AI274" i="3"/>
  <c r="AJ274" i="3"/>
  <c r="AM274" i="3"/>
  <c r="AN274" i="3"/>
  <c r="W275" i="3"/>
  <c r="X275" i="3"/>
  <c r="Y275" i="3"/>
  <c r="AB275" i="3" s="1"/>
  <c r="AC275" i="3" s="1"/>
  <c r="AD275" i="3" s="1"/>
  <c r="Z275" i="3"/>
  <c r="AA275" i="3"/>
  <c r="AF275" i="3" s="1"/>
  <c r="AG275" i="3" s="1"/>
  <c r="AE275" i="3"/>
  <c r="AH275" i="3"/>
  <c r="AI275" i="3"/>
  <c r="AJ275" i="3"/>
  <c r="AK275" i="3"/>
  <c r="AL275" i="3" s="1"/>
  <c r="AM275" i="3"/>
  <c r="AN275" i="3"/>
  <c r="W276" i="3"/>
  <c r="X276" i="3"/>
  <c r="Y276" i="3"/>
  <c r="AB276" i="3" s="1"/>
  <c r="AC276" i="3" s="1"/>
  <c r="AD276" i="3" s="1"/>
  <c r="Z276" i="3"/>
  <c r="AA276" i="3"/>
  <c r="AH276" i="3"/>
  <c r="AI276" i="3"/>
  <c r="AJ276" i="3"/>
  <c r="AK276" i="3"/>
  <c r="AL276" i="3" s="1"/>
  <c r="AM276" i="3"/>
  <c r="AN276" i="3"/>
  <c r="W277" i="3"/>
  <c r="X277" i="3"/>
  <c r="Y277" i="3"/>
  <c r="AB277" i="3" s="1"/>
  <c r="AC277" i="3" s="1"/>
  <c r="AD277" i="3" s="1"/>
  <c r="Z277" i="3"/>
  <c r="AA277" i="3"/>
  <c r="AK277" i="3"/>
  <c r="AL277" i="3" s="1"/>
  <c r="AE277" i="3"/>
  <c r="AH277" i="3"/>
  <c r="AI277" i="3"/>
  <c r="AJ277" i="3"/>
  <c r="AM277" i="3"/>
  <c r="AN277" i="3"/>
  <c r="W278" i="3"/>
  <c r="X278" i="3"/>
  <c r="Y278" i="3"/>
  <c r="AB278" i="3" s="1"/>
  <c r="Z278" i="3"/>
  <c r="AA278" i="3"/>
  <c r="AE278" i="3"/>
  <c r="AH278" i="3"/>
  <c r="AI278" i="3"/>
  <c r="AJ278" i="3"/>
  <c r="AM278" i="3"/>
  <c r="AN278" i="3"/>
  <c r="W279" i="3"/>
  <c r="X279" i="3"/>
  <c r="Y279" i="3"/>
  <c r="AB279" i="3" s="1"/>
  <c r="AC279" i="3" s="1"/>
  <c r="AD279" i="3" s="1"/>
  <c r="Z279" i="3"/>
  <c r="AA279" i="3"/>
  <c r="AF279" i="3" s="1"/>
  <c r="AG279" i="3" s="1"/>
  <c r="AE279" i="3"/>
  <c r="AH279" i="3"/>
  <c r="AI279" i="3"/>
  <c r="AJ279" i="3"/>
  <c r="AK279" i="3"/>
  <c r="AL279" i="3" s="1"/>
  <c r="AM279" i="3"/>
  <c r="AN279" i="3"/>
  <c r="W280" i="3"/>
  <c r="X280" i="3"/>
  <c r="Y280" i="3"/>
  <c r="AB280" i="3" s="1"/>
  <c r="AC280" i="3" s="1"/>
  <c r="AD280" i="3" s="1"/>
  <c r="Z280" i="3"/>
  <c r="AA280" i="3"/>
  <c r="AH280" i="3"/>
  <c r="AI280" i="3"/>
  <c r="AJ280" i="3"/>
  <c r="AK280" i="3"/>
  <c r="AL280" i="3" s="1"/>
  <c r="AM280" i="3"/>
  <c r="AN280" i="3"/>
  <c r="W281" i="3"/>
  <c r="X281" i="3"/>
  <c r="Y281" i="3"/>
  <c r="AB281" i="3" s="1"/>
  <c r="AC281" i="3" s="1"/>
  <c r="AD281" i="3" s="1"/>
  <c r="Z281" i="3"/>
  <c r="AA281" i="3"/>
  <c r="AK281" i="3"/>
  <c r="AL281" i="3" s="1"/>
  <c r="AE281" i="3"/>
  <c r="AH281" i="3"/>
  <c r="AI281" i="3"/>
  <c r="AJ281" i="3"/>
  <c r="AM281" i="3"/>
  <c r="AN281" i="3"/>
  <c r="W282" i="3"/>
  <c r="X282" i="3"/>
  <c r="Y282" i="3"/>
  <c r="AB282" i="3" s="1"/>
  <c r="Z282" i="3"/>
  <c r="AA282" i="3"/>
  <c r="AE282" i="3"/>
  <c r="AH282" i="3"/>
  <c r="AI282" i="3"/>
  <c r="AJ282" i="3"/>
  <c r="AM282" i="3"/>
  <c r="AN282" i="3"/>
  <c r="W283" i="3"/>
  <c r="X283" i="3"/>
  <c r="Y283" i="3"/>
  <c r="AB283" i="3" s="1"/>
  <c r="AC283" i="3" s="1"/>
  <c r="AD283" i="3" s="1"/>
  <c r="Z283" i="3"/>
  <c r="AA283" i="3"/>
  <c r="AF283" i="3" s="1"/>
  <c r="AG283" i="3" s="1"/>
  <c r="AE283" i="3"/>
  <c r="AH283" i="3"/>
  <c r="AI283" i="3"/>
  <c r="AJ283" i="3"/>
  <c r="AK283" i="3"/>
  <c r="AL283" i="3" s="1"/>
  <c r="AM283" i="3"/>
  <c r="AN283" i="3"/>
  <c r="W284" i="3"/>
  <c r="X284" i="3"/>
  <c r="Y284" i="3"/>
  <c r="AB284" i="3" s="1"/>
  <c r="AC284" i="3" s="1"/>
  <c r="AD284" i="3" s="1"/>
  <c r="Z284" i="3"/>
  <c r="AA284" i="3"/>
  <c r="AH284" i="3"/>
  <c r="AI284" i="3"/>
  <c r="AJ284" i="3"/>
  <c r="AK284" i="3"/>
  <c r="AL284" i="3" s="1"/>
  <c r="AM284" i="3"/>
  <c r="AN284" i="3"/>
  <c r="W285" i="3"/>
  <c r="X285" i="3"/>
  <c r="Y285" i="3"/>
  <c r="AB285" i="3" s="1"/>
  <c r="AC285" i="3" s="1"/>
  <c r="AD285" i="3" s="1"/>
  <c r="Z285" i="3"/>
  <c r="AA285" i="3"/>
  <c r="AK285" i="3"/>
  <c r="AL285" i="3" s="1"/>
  <c r="AE285" i="3"/>
  <c r="AH285" i="3"/>
  <c r="AI285" i="3"/>
  <c r="AJ285" i="3"/>
  <c r="AM285" i="3"/>
  <c r="AN285" i="3"/>
  <c r="W286" i="3"/>
  <c r="X286" i="3"/>
  <c r="Y286" i="3"/>
  <c r="AB286" i="3" s="1"/>
  <c r="Z286" i="3"/>
  <c r="AA286" i="3"/>
  <c r="AE286" i="3"/>
  <c r="AH286" i="3"/>
  <c r="AI286" i="3"/>
  <c r="AJ286" i="3"/>
  <c r="AM286" i="3"/>
  <c r="AN286" i="3"/>
  <c r="W287" i="3"/>
  <c r="X287" i="3"/>
  <c r="Y287" i="3"/>
  <c r="AB287" i="3" s="1"/>
  <c r="AC287" i="3" s="1"/>
  <c r="AD287" i="3" s="1"/>
  <c r="Z287" i="3"/>
  <c r="AA287" i="3"/>
  <c r="AE287" i="3"/>
  <c r="AF287" i="3" s="1"/>
  <c r="AG287" i="3" s="1"/>
  <c r="AH287" i="3"/>
  <c r="AI287" i="3"/>
  <c r="AJ287" i="3"/>
  <c r="AK287" i="3"/>
  <c r="AL287" i="3" s="1"/>
  <c r="AM287" i="3"/>
  <c r="AN287" i="3"/>
  <c r="W288" i="3"/>
  <c r="X288" i="3"/>
  <c r="Y288" i="3"/>
  <c r="AB288" i="3" s="1"/>
  <c r="AC288" i="3" s="1"/>
  <c r="AD288" i="3" s="1"/>
  <c r="Z288" i="3"/>
  <c r="AA288" i="3"/>
  <c r="AH288" i="3"/>
  <c r="AI288" i="3"/>
  <c r="AJ288" i="3"/>
  <c r="AK288" i="3"/>
  <c r="AL288" i="3" s="1"/>
  <c r="AM288" i="3"/>
  <c r="AN288" i="3"/>
  <c r="W289" i="3"/>
  <c r="X289" i="3"/>
  <c r="Y289" i="3"/>
  <c r="AB289" i="3" s="1"/>
  <c r="AC289" i="3" s="1"/>
  <c r="AD289" i="3" s="1"/>
  <c r="Z289" i="3"/>
  <c r="AA289" i="3"/>
  <c r="AK289" i="3"/>
  <c r="AL289" i="3" s="1"/>
  <c r="AE289" i="3"/>
  <c r="AH289" i="3"/>
  <c r="AI289" i="3"/>
  <c r="AJ289" i="3"/>
  <c r="AM289" i="3"/>
  <c r="AN289" i="3"/>
  <c r="W290" i="3"/>
  <c r="X290" i="3"/>
  <c r="Y290" i="3"/>
  <c r="AB290" i="3" s="1"/>
  <c r="Z290" i="3"/>
  <c r="AA290" i="3"/>
  <c r="AE290" i="3"/>
  <c r="AH290" i="3"/>
  <c r="AI290" i="3"/>
  <c r="AJ290" i="3"/>
  <c r="AM290" i="3"/>
  <c r="AN290" i="3"/>
  <c r="W291" i="3"/>
  <c r="X291" i="3"/>
  <c r="Y291" i="3"/>
  <c r="AB291" i="3" s="1"/>
  <c r="AC291" i="3" s="1"/>
  <c r="AD291" i="3" s="1"/>
  <c r="Z291" i="3"/>
  <c r="AA291" i="3"/>
  <c r="AE291" i="3"/>
  <c r="AF291" i="3" s="1"/>
  <c r="AG291" i="3" s="1"/>
  <c r="AH291" i="3"/>
  <c r="AI291" i="3"/>
  <c r="AJ291" i="3"/>
  <c r="AK291" i="3"/>
  <c r="AL291" i="3" s="1"/>
  <c r="AM291" i="3"/>
  <c r="AN291" i="3"/>
  <c r="W292" i="3"/>
  <c r="X292" i="3"/>
  <c r="Y292" i="3"/>
  <c r="AB292" i="3" s="1"/>
  <c r="AC292" i="3" s="1"/>
  <c r="AD292" i="3" s="1"/>
  <c r="Z292" i="3"/>
  <c r="AA292" i="3"/>
  <c r="AH292" i="3"/>
  <c r="AI292" i="3"/>
  <c r="AJ292" i="3"/>
  <c r="AK292" i="3"/>
  <c r="AL292" i="3" s="1"/>
  <c r="AM292" i="3"/>
  <c r="AN292" i="3"/>
  <c r="W293" i="3"/>
  <c r="X293" i="3"/>
  <c r="Y293" i="3"/>
  <c r="AB293" i="3" s="1"/>
  <c r="AC293" i="3" s="1"/>
  <c r="AD293" i="3" s="1"/>
  <c r="Z293" i="3"/>
  <c r="AA293" i="3"/>
  <c r="AK293" i="3"/>
  <c r="AL293" i="3" s="1"/>
  <c r="AE293" i="3"/>
  <c r="AH293" i="3"/>
  <c r="AI293" i="3"/>
  <c r="AJ293" i="3"/>
  <c r="AM293" i="3"/>
  <c r="AN293" i="3"/>
  <c r="W294" i="3"/>
  <c r="X294" i="3"/>
  <c r="Y294" i="3"/>
  <c r="AB294" i="3" s="1"/>
  <c r="Z294" i="3"/>
  <c r="AA294" i="3"/>
  <c r="AE294" i="3"/>
  <c r="AH294" i="3"/>
  <c r="AI294" i="3"/>
  <c r="AJ294" i="3"/>
  <c r="AM294" i="3"/>
  <c r="AN294" i="3"/>
  <c r="W295" i="3"/>
  <c r="X295" i="3"/>
  <c r="Y295" i="3"/>
  <c r="AB295" i="3" s="1"/>
  <c r="AC295" i="3" s="1"/>
  <c r="AD295" i="3" s="1"/>
  <c r="Z295" i="3"/>
  <c r="AA295" i="3"/>
  <c r="AF295" i="3" s="1"/>
  <c r="AG295" i="3" s="1"/>
  <c r="AE295" i="3"/>
  <c r="AH295" i="3"/>
  <c r="AI295" i="3"/>
  <c r="AJ295" i="3"/>
  <c r="AK295" i="3"/>
  <c r="AL295" i="3" s="1"/>
  <c r="AM295" i="3"/>
  <c r="AN295" i="3"/>
  <c r="W296" i="3"/>
  <c r="X296" i="3"/>
  <c r="Y296" i="3"/>
  <c r="AB296" i="3" s="1"/>
  <c r="AC296" i="3" s="1"/>
  <c r="AD296" i="3" s="1"/>
  <c r="Z296" i="3"/>
  <c r="AA296" i="3"/>
  <c r="AH296" i="3"/>
  <c r="AI296" i="3"/>
  <c r="AJ296" i="3"/>
  <c r="AK296" i="3"/>
  <c r="AL296" i="3" s="1"/>
  <c r="AM296" i="3"/>
  <c r="AN296" i="3"/>
  <c r="W297" i="3"/>
  <c r="X297" i="3"/>
  <c r="Y297" i="3"/>
  <c r="AB297" i="3" s="1"/>
  <c r="AC297" i="3" s="1"/>
  <c r="AD297" i="3" s="1"/>
  <c r="Z297" i="3"/>
  <c r="AA297" i="3"/>
  <c r="AK297" i="3"/>
  <c r="AL297" i="3" s="1"/>
  <c r="AE297" i="3"/>
  <c r="AH297" i="3"/>
  <c r="AI297" i="3"/>
  <c r="AJ297" i="3"/>
  <c r="AM297" i="3"/>
  <c r="AN297" i="3"/>
  <c r="W298" i="3"/>
  <c r="X298" i="3"/>
  <c r="Y298" i="3"/>
  <c r="AB298" i="3" s="1"/>
  <c r="Z298" i="3"/>
  <c r="AA298" i="3"/>
  <c r="AE298" i="3"/>
  <c r="AH298" i="3"/>
  <c r="AI298" i="3"/>
  <c r="AJ298" i="3"/>
  <c r="AM298" i="3"/>
  <c r="AN298" i="3"/>
  <c r="W299" i="3"/>
  <c r="X299" i="3"/>
  <c r="Y299" i="3"/>
  <c r="AB299" i="3" s="1"/>
  <c r="AC299" i="3" s="1"/>
  <c r="AD299" i="3" s="1"/>
  <c r="Z299" i="3"/>
  <c r="AA299" i="3"/>
  <c r="AF299" i="3" s="1"/>
  <c r="AG299" i="3" s="1"/>
  <c r="AE299" i="3"/>
  <c r="AH299" i="3"/>
  <c r="AI299" i="3"/>
  <c r="AJ299" i="3"/>
  <c r="AK299" i="3"/>
  <c r="AL299" i="3" s="1"/>
  <c r="AM299" i="3"/>
  <c r="AN299" i="3"/>
  <c r="W300" i="3"/>
  <c r="X300" i="3"/>
  <c r="Y300" i="3"/>
  <c r="AB300" i="3" s="1"/>
  <c r="AC300" i="3" s="1"/>
  <c r="AD300" i="3" s="1"/>
  <c r="Z300" i="3"/>
  <c r="AA300" i="3"/>
  <c r="AH300" i="3"/>
  <c r="AI300" i="3"/>
  <c r="AJ300" i="3"/>
  <c r="AK300" i="3"/>
  <c r="AL300" i="3" s="1"/>
  <c r="AM300" i="3"/>
  <c r="AN300" i="3"/>
  <c r="W301" i="3"/>
  <c r="X301" i="3"/>
  <c r="Y301" i="3"/>
  <c r="AB301" i="3" s="1"/>
  <c r="AC301" i="3" s="1"/>
  <c r="AD301" i="3" s="1"/>
  <c r="Z301" i="3"/>
  <c r="AA301" i="3"/>
  <c r="AK301" i="3"/>
  <c r="AL301" i="3" s="1"/>
  <c r="AE301" i="3"/>
  <c r="AH301" i="3"/>
  <c r="AI301" i="3"/>
  <c r="AJ301" i="3"/>
  <c r="AM301" i="3"/>
  <c r="AN301" i="3"/>
  <c r="W302" i="3"/>
  <c r="X302" i="3"/>
  <c r="Y302" i="3"/>
  <c r="AB302" i="3" s="1"/>
  <c r="Z302" i="3"/>
  <c r="AA302" i="3"/>
  <c r="AE302" i="3"/>
  <c r="AH302" i="3"/>
  <c r="AI302" i="3"/>
  <c r="AJ302" i="3"/>
  <c r="AM302" i="3"/>
  <c r="AN302" i="3"/>
  <c r="W303" i="3"/>
  <c r="X303" i="3"/>
  <c r="Y303" i="3"/>
  <c r="AB303" i="3" s="1"/>
  <c r="AC303" i="3" s="1"/>
  <c r="AD303" i="3" s="1"/>
  <c r="Z303" i="3"/>
  <c r="AA303" i="3"/>
  <c r="AF303" i="3" s="1"/>
  <c r="AG303" i="3" s="1"/>
  <c r="AE303" i="3"/>
  <c r="AH303" i="3"/>
  <c r="AI303" i="3"/>
  <c r="AJ303" i="3"/>
  <c r="AK303" i="3"/>
  <c r="AL303" i="3" s="1"/>
  <c r="AM303" i="3"/>
  <c r="AN303" i="3"/>
  <c r="W304" i="3"/>
  <c r="X304" i="3"/>
  <c r="Y304" i="3"/>
  <c r="AB304" i="3" s="1"/>
  <c r="AC304" i="3" s="1"/>
  <c r="AD304" i="3" s="1"/>
  <c r="Z304" i="3"/>
  <c r="AA304" i="3"/>
  <c r="AH304" i="3"/>
  <c r="AI304" i="3" s="1"/>
  <c r="AJ304" i="3"/>
  <c r="AK304" i="3"/>
  <c r="AL304" i="3"/>
  <c r="AM304" i="3"/>
  <c r="AN304" i="3"/>
  <c r="W305" i="3"/>
  <c r="X305" i="3"/>
  <c r="Y305" i="3"/>
  <c r="AB305" i="3"/>
  <c r="Z305" i="3"/>
  <c r="AA305" i="3"/>
  <c r="AC305" i="3" s="1"/>
  <c r="AD305" i="3" s="1"/>
  <c r="AE305" i="3"/>
  <c r="AH305" i="3"/>
  <c r="AI305" i="3" s="1"/>
  <c r="AJ305" i="3"/>
  <c r="AM305" i="3"/>
  <c r="AN305" i="3"/>
  <c r="W306" i="3"/>
  <c r="X306" i="3"/>
  <c r="Y306" i="3"/>
  <c r="AB306" i="3"/>
  <c r="Z306" i="3"/>
  <c r="AA306" i="3"/>
  <c r="AE306" i="3"/>
  <c r="AH306" i="3"/>
  <c r="AI306" i="3" s="1"/>
  <c r="AJ306" i="3"/>
  <c r="AM306" i="3"/>
  <c r="AN306" i="3"/>
  <c r="W307" i="3"/>
  <c r="X307" i="3"/>
  <c r="Y307" i="3"/>
  <c r="AE307" i="3" s="1"/>
  <c r="AB307" i="3"/>
  <c r="Z307" i="3"/>
  <c r="AA307" i="3"/>
  <c r="AC307" i="3" s="1"/>
  <c r="AD307" i="3" s="1"/>
  <c r="AH307" i="3"/>
  <c r="AI307" i="3" s="1"/>
  <c r="AJ307" i="3"/>
  <c r="AM307" i="3"/>
  <c r="AN307" i="3"/>
  <c r="W308" i="3"/>
  <c r="X308" i="3"/>
  <c r="Y308" i="3"/>
  <c r="AB308" i="3"/>
  <c r="Z308" i="3"/>
  <c r="AA308" i="3"/>
  <c r="AC308" i="3" s="1"/>
  <c r="AD308" i="3" s="1"/>
  <c r="AH308" i="3"/>
  <c r="AI308" i="3"/>
  <c r="AJ308" i="3"/>
  <c r="AK308" i="3"/>
  <c r="AL308" i="3" s="1"/>
  <c r="AM308" i="3"/>
  <c r="AN308" i="3"/>
  <c r="W309" i="3"/>
  <c r="X309" i="3"/>
  <c r="Y309" i="3"/>
  <c r="AB309" i="3" s="1"/>
  <c r="AC309" i="3" s="1"/>
  <c r="AD309" i="3" s="1"/>
  <c r="Z309" i="3"/>
  <c r="AA309" i="3"/>
  <c r="AK309" i="3"/>
  <c r="AL309" i="3" s="1"/>
  <c r="AE309" i="3"/>
  <c r="AH309" i="3"/>
  <c r="AI309" i="3"/>
  <c r="AJ309" i="3"/>
  <c r="AM309" i="3"/>
  <c r="AN309" i="3"/>
  <c r="W310" i="3"/>
  <c r="X310" i="3"/>
  <c r="Y310" i="3"/>
  <c r="AB310" i="3" s="1"/>
  <c r="Z310" i="3"/>
  <c r="AA310" i="3"/>
  <c r="AE310" i="3"/>
  <c r="AH310" i="3"/>
  <c r="AI310" i="3"/>
  <c r="AJ310" i="3"/>
  <c r="AM310" i="3"/>
  <c r="AN310" i="3"/>
  <c r="W311" i="3"/>
  <c r="X311" i="3"/>
  <c r="Y311" i="3"/>
  <c r="AB311" i="3" s="1"/>
  <c r="AC311" i="3" s="1"/>
  <c r="AD311" i="3" s="1"/>
  <c r="Z311" i="3"/>
  <c r="AA311" i="3"/>
  <c r="AH311" i="3"/>
  <c r="AI311" i="3"/>
  <c r="AJ311" i="3"/>
  <c r="AK311" i="3"/>
  <c r="AL311" i="3" s="1"/>
  <c r="AM311" i="3"/>
  <c r="AN311" i="3"/>
  <c r="W312" i="3"/>
  <c r="X312" i="3"/>
  <c r="Y312" i="3"/>
  <c r="AB312" i="3" s="1"/>
  <c r="AC312" i="3" s="1"/>
  <c r="AD312" i="3" s="1"/>
  <c r="Z312" i="3"/>
  <c r="AA312" i="3"/>
  <c r="AH312" i="3"/>
  <c r="AI312" i="3" s="1"/>
  <c r="AJ312" i="3"/>
  <c r="AK312" i="3"/>
  <c r="AL312" i="3"/>
  <c r="AM312" i="3"/>
  <c r="AN312" i="3"/>
  <c r="W313" i="3"/>
  <c r="X313" i="3"/>
  <c r="Y313" i="3"/>
  <c r="AB313" i="3"/>
  <c r="Z313" i="3"/>
  <c r="AA313" i="3"/>
  <c r="AC313" i="3" s="1"/>
  <c r="AD313" i="3" s="1"/>
  <c r="AE313" i="3"/>
  <c r="AH313" i="3"/>
  <c r="AI313" i="3" s="1"/>
  <c r="AJ313" i="3"/>
  <c r="AM313" i="3"/>
  <c r="AN313" i="3"/>
  <c r="W314" i="3"/>
  <c r="X314" i="3"/>
  <c r="Y314" i="3"/>
  <c r="AB314" i="3"/>
  <c r="Z314" i="3"/>
  <c r="AA314" i="3"/>
  <c r="AE314" i="3"/>
  <c r="AH314" i="3"/>
  <c r="AI314" i="3" s="1"/>
  <c r="AJ314" i="3"/>
  <c r="AM314" i="3"/>
  <c r="AN314" i="3"/>
  <c r="W315" i="3"/>
  <c r="X315" i="3"/>
  <c r="Y315" i="3"/>
  <c r="AE315" i="3" s="1"/>
  <c r="AF315" i="3" s="1"/>
  <c r="AG315" i="3" s="1"/>
  <c r="AB315" i="3"/>
  <c r="Z315" i="3"/>
  <c r="AA315" i="3"/>
  <c r="AK315" i="3" s="1"/>
  <c r="AL315" i="3" s="1"/>
  <c r="AH315" i="3"/>
  <c r="AI315" i="3" s="1"/>
  <c r="AJ315" i="3"/>
  <c r="AM315" i="3"/>
  <c r="AN315" i="3"/>
  <c r="W316" i="3"/>
  <c r="X316" i="3"/>
  <c r="Y316" i="3"/>
  <c r="AB316" i="3"/>
  <c r="Z316" i="3"/>
  <c r="AA316" i="3"/>
  <c r="AC316" i="3" s="1"/>
  <c r="AD316" i="3" s="1"/>
  <c r="AH316" i="3"/>
  <c r="AI316" i="3"/>
  <c r="AJ316" i="3"/>
  <c r="AK316" i="3"/>
  <c r="AL316" i="3" s="1"/>
  <c r="AM316" i="3"/>
  <c r="AN316" i="3"/>
  <c r="W317" i="3"/>
  <c r="X317" i="3"/>
  <c r="Y317" i="3"/>
  <c r="AB317" i="3" s="1"/>
  <c r="AC317" i="3" s="1"/>
  <c r="AD317" i="3" s="1"/>
  <c r="Z317" i="3"/>
  <c r="AA317" i="3"/>
  <c r="AK317" i="3"/>
  <c r="AL317" i="3" s="1"/>
  <c r="AE317" i="3"/>
  <c r="AH317" i="3"/>
  <c r="AI317" i="3"/>
  <c r="AJ317" i="3"/>
  <c r="AM317" i="3"/>
  <c r="AN317" i="3"/>
  <c r="W318" i="3"/>
  <c r="X318" i="3"/>
  <c r="Y318" i="3"/>
  <c r="AB318" i="3" s="1"/>
  <c r="Z318" i="3"/>
  <c r="AA318" i="3"/>
  <c r="AH318" i="3"/>
  <c r="AI318" i="3"/>
  <c r="AJ318" i="3"/>
  <c r="AM318" i="3"/>
  <c r="AN318" i="3"/>
  <c r="W319" i="3"/>
  <c r="X319" i="3"/>
  <c r="Y319" i="3"/>
  <c r="AB319" i="3" s="1"/>
  <c r="AC319" i="3"/>
  <c r="AD319" i="3" s="1"/>
  <c r="Z319" i="3"/>
  <c r="AA319" i="3"/>
  <c r="AE319" i="3"/>
  <c r="AF319" i="3"/>
  <c r="AG319" i="3"/>
  <c r="AH319" i="3"/>
  <c r="AI319" i="3" s="1"/>
  <c r="AJ319" i="3"/>
  <c r="AK319" i="3"/>
  <c r="AL319" i="3" s="1"/>
  <c r="AM319" i="3"/>
  <c r="AN319" i="3"/>
  <c r="W320" i="3"/>
  <c r="X320" i="3"/>
  <c r="Y320" i="3"/>
  <c r="AB320" i="3"/>
  <c r="AC320" i="3"/>
  <c r="AD320" i="3" s="1"/>
  <c r="Z320" i="3"/>
  <c r="AA320" i="3"/>
  <c r="AK320" i="3" s="1"/>
  <c r="AL320" i="3" s="1"/>
  <c r="AE320" i="3"/>
  <c r="AH320" i="3"/>
  <c r="AI320" i="3"/>
  <c r="AJ320" i="3"/>
  <c r="AM320" i="3"/>
  <c r="AN320" i="3"/>
  <c r="W321" i="3"/>
  <c r="X321" i="3"/>
  <c r="Y321" i="3"/>
  <c r="AB321" i="3" s="1"/>
  <c r="Z321" i="3"/>
  <c r="AA321" i="3"/>
  <c r="AE321" i="3"/>
  <c r="AH321" i="3"/>
  <c r="AI321" i="3" s="1"/>
  <c r="AJ321" i="3"/>
  <c r="AM321" i="3"/>
  <c r="AN321" i="3"/>
  <c r="W322" i="3"/>
  <c r="X322" i="3"/>
  <c r="Y322" i="3"/>
  <c r="AB322" i="3" s="1"/>
  <c r="Z322" i="3"/>
  <c r="AA322" i="3"/>
  <c r="AH322" i="3"/>
  <c r="AI322" i="3" s="1"/>
  <c r="AJ322" i="3"/>
  <c r="AM322" i="3"/>
  <c r="AN322" i="3"/>
  <c r="W323" i="3"/>
  <c r="X323" i="3"/>
  <c r="Y323" i="3"/>
  <c r="Z323" i="3"/>
  <c r="AA323" i="3"/>
  <c r="AH323" i="3"/>
  <c r="AI323" i="3" s="1"/>
  <c r="AJ323" i="3"/>
  <c r="AK323" i="3"/>
  <c r="AL323" i="3" s="1"/>
  <c r="AM323" i="3"/>
  <c r="AN323" i="3"/>
  <c r="W324" i="3"/>
  <c r="X324" i="3"/>
  <c r="Y324" i="3"/>
  <c r="AB324" i="3"/>
  <c r="AC324" i="3"/>
  <c r="AD324" i="3" s="1"/>
  <c r="Z324" i="3"/>
  <c r="AA324" i="3"/>
  <c r="AH324" i="3"/>
  <c r="AI324" i="3" s="1"/>
  <c r="AJ324" i="3"/>
  <c r="AK324" i="3"/>
  <c r="AL324" i="3"/>
  <c r="AM324" i="3"/>
  <c r="AN324" i="3"/>
  <c r="W325" i="3"/>
  <c r="X325" i="3"/>
  <c r="Y325" i="3"/>
  <c r="AB325" i="3" s="1"/>
  <c r="AC325" i="3" s="1"/>
  <c r="AD325" i="3" s="1"/>
  <c r="Z325" i="3"/>
  <c r="AA325" i="3"/>
  <c r="AK325" i="3"/>
  <c r="AL325" i="3"/>
  <c r="AE325" i="3"/>
  <c r="AH325" i="3"/>
  <c r="AI325" i="3"/>
  <c r="AJ325" i="3"/>
  <c r="AM325" i="3"/>
  <c r="AN325" i="3"/>
  <c r="W326" i="3"/>
  <c r="X326" i="3"/>
  <c r="Y326" i="3"/>
  <c r="AB326" i="3" s="1"/>
  <c r="Z326" i="3"/>
  <c r="AA326" i="3"/>
  <c r="AE326" i="3"/>
  <c r="AH326" i="3"/>
  <c r="AI326" i="3"/>
  <c r="AJ326" i="3"/>
  <c r="AM326" i="3"/>
  <c r="AN326" i="3"/>
  <c r="W327" i="3"/>
  <c r="X327" i="3"/>
  <c r="Y327" i="3"/>
  <c r="AB327" i="3" s="1"/>
  <c r="AC327" i="3" s="1"/>
  <c r="AD327" i="3"/>
  <c r="Z327" i="3"/>
  <c r="AA327" i="3"/>
  <c r="AE327" i="3"/>
  <c r="AF327" i="3"/>
  <c r="AG327" i="3" s="1"/>
  <c r="AH327" i="3"/>
  <c r="AI327" i="3"/>
  <c r="AJ327" i="3"/>
  <c r="AK327" i="3"/>
  <c r="AL327" i="3" s="1"/>
  <c r="AM327" i="3"/>
  <c r="AN327" i="3"/>
  <c r="W328" i="3"/>
  <c r="X328" i="3"/>
  <c r="Y328" i="3"/>
  <c r="AE328" i="3" s="1"/>
  <c r="AB328" i="3"/>
  <c r="Z328" i="3"/>
  <c r="AA328" i="3"/>
  <c r="AH328" i="3"/>
  <c r="AI328" i="3" s="1"/>
  <c r="AJ328" i="3"/>
  <c r="AM328" i="3"/>
  <c r="AN328" i="3"/>
  <c r="W329" i="3"/>
  <c r="X329" i="3"/>
  <c r="Y329" i="3"/>
  <c r="AB329" i="3" s="1"/>
  <c r="AC329" i="3" s="1"/>
  <c r="AD329" i="3"/>
  <c r="Z329" i="3"/>
  <c r="AA329" i="3"/>
  <c r="AK329" i="3"/>
  <c r="AL329" i="3"/>
  <c r="AE329" i="3"/>
  <c r="AH329" i="3"/>
  <c r="AI329" i="3"/>
  <c r="AJ329" i="3"/>
  <c r="AM329" i="3"/>
  <c r="AN329" i="3"/>
  <c r="W330" i="3"/>
  <c r="X330" i="3"/>
  <c r="Y330" i="3"/>
  <c r="AB330" i="3" s="1"/>
  <c r="Z330" i="3"/>
  <c r="AA330" i="3"/>
  <c r="AE330" i="3"/>
  <c r="AH330" i="3"/>
  <c r="AI330" i="3"/>
  <c r="AJ330" i="3"/>
  <c r="AM330" i="3"/>
  <c r="AN330" i="3"/>
  <c r="W331" i="3"/>
  <c r="X331" i="3"/>
  <c r="Y331" i="3"/>
  <c r="AB331" i="3" s="1"/>
  <c r="AC331" i="3" s="1"/>
  <c r="AD331" i="3" s="1"/>
  <c r="Z331" i="3"/>
  <c r="AA331" i="3"/>
  <c r="AE331" i="3"/>
  <c r="AF331" i="3"/>
  <c r="AG331" i="3" s="1"/>
  <c r="AH331" i="3"/>
  <c r="AI331" i="3"/>
  <c r="AJ331" i="3"/>
  <c r="AK331" i="3"/>
  <c r="AL331" i="3" s="1"/>
  <c r="AM331" i="3"/>
  <c r="AN331" i="3"/>
  <c r="W332" i="3"/>
  <c r="X332" i="3"/>
  <c r="Y332" i="3"/>
  <c r="AE332" i="3" s="1"/>
  <c r="AB332" i="3"/>
  <c r="Z332" i="3"/>
  <c r="AA332" i="3"/>
  <c r="AH332" i="3"/>
  <c r="AI332" i="3" s="1"/>
  <c r="AJ332" i="3"/>
  <c r="AM332" i="3"/>
  <c r="AN332" i="3"/>
  <c r="W333" i="3"/>
  <c r="X333" i="3"/>
  <c r="Y333" i="3"/>
  <c r="AB333" i="3"/>
  <c r="AC333" i="3"/>
  <c r="AD333" i="3"/>
  <c r="Z333" i="3"/>
  <c r="AA333" i="3"/>
  <c r="AK333" i="3"/>
  <c r="AL333" i="3"/>
  <c r="AE333" i="3"/>
  <c r="AH333" i="3"/>
  <c r="AI333" i="3"/>
  <c r="AJ333" i="3"/>
  <c r="AM333" i="3"/>
  <c r="AN333" i="3"/>
  <c r="W334" i="3"/>
  <c r="X334" i="3"/>
  <c r="Y334" i="3"/>
  <c r="AB334" i="3"/>
  <c r="Z334" i="3"/>
  <c r="AA334" i="3"/>
  <c r="AE334" i="3"/>
  <c r="AH334" i="3"/>
  <c r="AI334" i="3"/>
  <c r="AJ334" i="3"/>
  <c r="AM334" i="3"/>
  <c r="AN334" i="3"/>
  <c r="W335" i="3"/>
  <c r="X335" i="3"/>
  <c r="Y335" i="3"/>
  <c r="AB335" i="3"/>
  <c r="AC335" i="3"/>
  <c r="AD335" i="3"/>
  <c r="Z335" i="3"/>
  <c r="AA335" i="3"/>
  <c r="AK335" i="3" s="1"/>
  <c r="AL335" i="3" s="1"/>
  <c r="AE335" i="3"/>
  <c r="AF335" i="3"/>
  <c r="AG335" i="3" s="1"/>
  <c r="AH335" i="3"/>
  <c r="AI335" i="3"/>
  <c r="AJ335" i="3"/>
  <c r="AM335" i="3"/>
  <c r="AN335" i="3"/>
  <c r="W336" i="3"/>
  <c r="X336" i="3"/>
  <c r="Y336" i="3"/>
  <c r="AE336" i="3" s="1"/>
  <c r="AB336" i="3"/>
  <c r="Z336" i="3"/>
  <c r="AA336" i="3"/>
  <c r="AH336" i="3"/>
  <c r="AI336" i="3" s="1"/>
  <c r="AJ336" i="3"/>
  <c r="AM336" i="3"/>
  <c r="AN336" i="3"/>
  <c r="W337" i="3"/>
  <c r="X337" i="3"/>
  <c r="Y337" i="3"/>
  <c r="AB337" i="3"/>
  <c r="AC337" i="3"/>
  <c r="AD337" i="3"/>
  <c r="Z337" i="3"/>
  <c r="AA337" i="3"/>
  <c r="AK337" i="3"/>
  <c r="AL337" i="3"/>
  <c r="AE337" i="3"/>
  <c r="AH337" i="3"/>
  <c r="AI337" i="3"/>
  <c r="AJ337" i="3"/>
  <c r="AM337" i="3"/>
  <c r="AN337" i="3"/>
  <c r="W338" i="3"/>
  <c r="X338" i="3"/>
  <c r="Y338" i="3"/>
  <c r="AB338" i="3"/>
  <c r="Z338" i="3"/>
  <c r="AA338" i="3"/>
  <c r="AE338" i="3"/>
  <c r="AH338" i="3"/>
  <c r="AI338" i="3"/>
  <c r="AJ338" i="3"/>
  <c r="AM338" i="3"/>
  <c r="AN338" i="3"/>
  <c r="W339" i="3"/>
  <c r="X339" i="3"/>
  <c r="Y339" i="3"/>
  <c r="AB339" i="3"/>
  <c r="AC339" i="3"/>
  <c r="AD339" i="3"/>
  <c r="Z339" i="3"/>
  <c r="AA339" i="3"/>
  <c r="AK339" i="3" s="1"/>
  <c r="AL339" i="3" s="1"/>
  <c r="AE339" i="3"/>
  <c r="AF339" i="3"/>
  <c r="AG339" i="3" s="1"/>
  <c r="AH339" i="3"/>
  <c r="AI339" i="3"/>
  <c r="AJ339" i="3"/>
  <c r="AM339" i="3"/>
  <c r="AN339" i="3"/>
  <c r="W340" i="3"/>
  <c r="X340" i="3"/>
  <c r="Y340" i="3"/>
  <c r="AB340" i="3"/>
  <c r="Z340" i="3"/>
  <c r="AA340" i="3"/>
  <c r="AC340" i="3" s="1"/>
  <c r="AD340" i="3" s="1"/>
  <c r="AH340" i="3"/>
  <c r="AI340" i="3"/>
  <c r="AJ340" i="3"/>
  <c r="AK340" i="3"/>
  <c r="AL340" i="3" s="1"/>
  <c r="AM340" i="3"/>
  <c r="AN340" i="3"/>
  <c r="W341" i="3"/>
  <c r="X341" i="3"/>
  <c r="Y341" i="3"/>
  <c r="AB341" i="3"/>
  <c r="AC341" i="3"/>
  <c r="AD341" i="3" s="1"/>
  <c r="Z341" i="3"/>
  <c r="AA341" i="3"/>
  <c r="AK341" i="3"/>
  <c r="AL341" i="3" s="1"/>
  <c r="AE341" i="3"/>
  <c r="AH341" i="3"/>
  <c r="AI341" i="3"/>
  <c r="AJ341" i="3"/>
  <c r="AM341" i="3"/>
  <c r="AN341" i="3"/>
  <c r="W342" i="3"/>
  <c r="X342" i="3"/>
  <c r="Y342" i="3"/>
  <c r="AB342" i="3"/>
  <c r="Z342" i="3"/>
  <c r="AA342" i="3"/>
  <c r="AE342" i="3"/>
  <c r="AH342" i="3"/>
  <c r="AI342" i="3"/>
  <c r="AJ342" i="3"/>
  <c r="AM342" i="3"/>
  <c r="AN342" i="3"/>
  <c r="W343" i="3"/>
  <c r="X343" i="3"/>
  <c r="Y343" i="3"/>
  <c r="AB343" i="3"/>
  <c r="AC343" i="3"/>
  <c r="AD343" i="3" s="1"/>
  <c r="Z343" i="3"/>
  <c r="AA343" i="3"/>
  <c r="AK343" i="3" s="1"/>
  <c r="AL343" i="3" s="1"/>
  <c r="AE343" i="3"/>
  <c r="AH343" i="3"/>
  <c r="AI343" i="3"/>
  <c r="AJ343" i="3"/>
  <c r="AM343" i="3"/>
  <c r="AN343" i="3"/>
  <c r="W344" i="3"/>
  <c r="X344" i="3"/>
  <c r="Y344" i="3"/>
  <c r="Z344" i="3"/>
  <c r="AA344" i="3"/>
  <c r="AH344" i="3"/>
  <c r="AI344" i="3"/>
  <c r="AJ344" i="3"/>
  <c r="AK344" i="3"/>
  <c r="AL344" i="3" s="1"/>
  <c r="AM344" i="3"/>
  <c r="AN344" i="3"/>
  <c r="W345" i="3"/>
  <c r="X345" i="3"/>
  <c r="Y345" i="3"/>
  <c r="AB345" i="3"/>
  <c r="AC345" i="3"/>
  <c r="AD345" i="3" s="1"/>
  <c r="Z345" i="3"/>
  <c r="AA345" i="3"/>
  <c r="AK345" i="3"/>
  <c r="AL345" i="3" s="1"/>
  <c r="AE345" i="3"/>
  <c r="AH345" i="3"/>
  <c r="AI345" i="3"/>
  <c r="AJ345" i="3"/>
  <c r="AM345" i="3"/>
  <c r="AN345" i="3"/>
  <c r="W346" i="3"/>
  <c r="X346" i="3"/>
  <c r="Y346" i="3"/>
  <c r="AB346" i="3"/>
  <c r="Z346" i="3"/>
  <c r="AA346" i="3"/>
  <c r="AE346" i="3"/>
  <c r="AH346" i="3"/>
  <c r="AI346" i="3"/>
  <c r="AJ346" i="3"/>
  <c r="AM346" i="3"/>
  <c r="AN346" i="3"/>
  <c r="W347" i="3"/>
  <c r="X347" i="3"/>
  <c r="Y347" i="3"/>
  <c r="AB347" i="3"/>
  <c r="Z347" i="3"/>
  <c r="AA347" i="3"/>
  <c r="AE347" i="3"/>
  <c r="AF347" i="3"/>
  <c r="AG347" i="3"/>
  <c r="AH347" i="3"/>
  <c r="AI347" i="3" s="1"/>
  <c r="AJ347" i="3"/>
  <c r="AK347" i="3"/>
  <c r="AL347" i="3" s="1"/>
  <c r="AM347" i="3"/>
  <c r="AN347" i="3"/>
  <c r="W348" i="3"/>
  <c r="X348" i="3"/>
  <c r="Y348" i="3"/>
  <c r="AB348" i="3"/>
  <c r="AC348" i="3"/>
  <c r="AD348" i="3" s="1"/>
  <c r="Z348" i="3"/>
  <c r="AA348" i="3"/>
  <c r="AH348" i="3"/>
  <c r="AI348" i="3" s="1"/>
  <c r="AJ348" i="3"/>
  <c r="AK348" i="3"/>
  <c r="AL348" i="3"/>
  <c r="AM348" i="3"/>
  <c r="AN348" i="3"/>
  <c r="W349" i="3"/>
  <c r="X349" i="3"/>
  <c r="Y349" i="3"/>
  <c r="AB349" i="3"/>
  <c r="AC349" i="3"/>
  <c r="AD349" i="3"/>
  <c r="Z349" i="3"/>
  <c r="AA349" i="3"/>
  <c r="AK349" i="3"/>
  <c r="AL349" i="3"/>
  <c r="AE349" i="3"/>
  <c r="AH349" i="3"/>
  <c r="AI349" i="3"/>
  <c r="AJ349" i="3"/>
  <c r="AM349" i="3"/>
  <c r="AN349" i="3"/>
  <c r="W350" i="3"/>
  <c r="X350" i="3"/>
  <c r="Y350" i="3"/>
  <c r="AB350" i="3"/>
  <c r="Z350" i="3"/>
  <c r="AA350" i="3"/>
  <c r="AE350" i="3"/>
  <c r="AH350" i="3"/>
  <c r="AI350" i="3"/>
  <c r="AJ350" i="3"/>
  <c r="AM350" i="3"/>
  <c r="AN350" i="3"/>
  <c r="W351" i="3"/>
  <c r="X351" i="3"/>
  <c r="Y351" i="3"/>
  <c r="AB351" i="3"/>
  <c r="Z351" i="3"/>
  <c r="AA351" i="3"/>
  <c r="AE351" i="3"/>
  <c r="AH351" i="3"/>
  <c r="AI351" i="3" s="1"/>
  <c r="AJ351" i="3"/>
  <c r="AM351" i="3"/>
  <c r="AN351" i="3"/>
  <c r="W352" i="3"/>
  <c r="X352" i="3"/>
  <c r="Y352" i="3"/>
  <c r="AB352" i="3"/>
  <c r="AD352" i="3"/>
  <c r="Z352" i="3"/>
  <c r="AA352" i="3"/>
  <c r="AC352" i="3" s="1"/>
  <c r="AE352" i="3"/>
  <c r="AF352" i="3"/>
  <c r="AG352" i="3" s="1"/>
  <c r="AH352" i="3"/>
  <c r="AI352" i="3" s="1"/>
  <c r="AJ352" i="3"/>
  <c r="AM352" i="3"/>
  <c r="AN352" i="3"/>
  <c r="W353" i="3"/>
  <c r="X353" i="3"/>
  <c r="Y353" i="3"/>
  <c r="AB353" i="3"/>
  <c r="Z353" i="3"/>
  <c r="AA353" i="3"/>
  <c r="AE353" i="3"/>
  <c r="AH353" i="3"/>
  <c r="AI353" i="3" s="1"/>
  <c r="AJ353" i="3"/>
  <c r="AM353" i="3"/>
  <c r="AN353" i="3"/>
  <c r="W354" i="3"/>
  <c r="X354" i="3"/>
  <c r="Y354" i="3"/>
  <c r="AB354" i="3"/>
  <c r="Z354" i="3"/>
  <c r="AA354" i="3"/>
  <c r="AE354" i="3"/>
  <c r="AH354" i="3"/>
  <c r="AI354" i="3" s="1"/>
  <c r="AJ354" i="3"/>
  <c r="AM354" i="3"/>
  <c r="AN354" i="3"/>
  <c r="W355" i="3"/>
  <c r="X355" i="3"/>
  <c r="Y355" i="3"/>
  <c r="AE355" i="3" s="1"/>
  <c r="AB355" i="3"/>
  <c r="Z355" i="3"/>
  <c r="AA355" i="3"/>
  <c r="AH355" i="3"/>
  <c r="AI355" i="3" s="1"/>
  <c r="AJ355" i="3"/>
  <c r="AM355" i="3"/>
  <c r="AN355" i="3"/>
  <c r="W356" i="3"/>
  <c r="X356" i="3"/>
  <c r="Y356" i="3"/>
  <c r="AB356" i="3"/>
  <c r="Z356" i="3"/>
  <c r="AA356" i="3"/>
  <c r="AC356" i="3" s="1"/>
  <c r="AD356" i="3" s="1"/>
  <c r="AH356" i="3"/>
  <c r="AI356" i="3"/>
  <c r="AJ356" i="3"/>
  <c r="AK356" i="3"/>
  <c r="AL356" i="3" s="1"/>
  <c r="AM356" i="3"/>
  <c r="AN356" i="3"/>
  <c r="W357" i="3"/>
  <c r="X357" i="3"/>
  <c r="Y357" i="3"/>
  <c r="AB357" i="3" s="1"/>
  <c r="Z357" i="3"/>
  <c r="AA357" i="3"/>
  <c r="AE357" i="3"/>
  <c r="AH357" i="3"/>
  <c r="AI357" i="3" s="1"/>
  <c r="AJ357" i="3"/>
  <c r="AM357" i="3"/>
  <c r="AN357" i="3"/>
  <c r="W358" i="3"/>
  <c r="X358" i="3"/>
  <c r="Y358" i="3"/>
  <c r="AB358" i="3" s="1"/>
  <c r="Z358" i="3"/>
  <c r="AA358" i="3"/>
  <c r="AH358" i="3"/>
  <c r="AI358" i="3" s="1"/>
  <c r="AJ358" i="3"/>
  <c r="AM358" i="3"/>
  <c r="AN358" i="3"/>
  <c r="W359" i="3"/>
  <c r="X359" i="3"/>
  <c r="Y359" i="3"/>
  <c r="Z359" i="3"/>
  <c r="AA359" i="3"/>
  <c r="AH359" i="3"/>
  <c r="AI359" i="3" s="1"/>
  <c r="AJ359" i="3"/>
  <c r="AK359" i="3"/>
  <c r="AL359" i="3" s="1"/>
  <c r="AM359" i="3"/>
  <c r="AN359" i="3"/>
  <c r="W360" i="3"/>
  <c r="X360" i="3"/>
  <c r="Y360" i="3"/>
  <c r="AB360" i="3"/>
  <c r="AC360" i="3"/>
  <c r="AD360" i="3" s="1"/>
  <c r="Z360" i="3"/>
  <c r="AA360" i="3"/>
  <c r="AH360" i="3"/>
  <c r="AI360" i="3" s="1"/>
  <c r="AJ360" i="3"/>
  <c r="AK360" i="3"/>
  <c r="AL360" i="3"/>
  <c r="AM360" i="3"/>
  <c r="AN360" i="3"/>
  <c r="W361" i="3"/>
  <c r="X361" i="3"/>
  <c r="Y361" i="3"/>
  <c r="AB361" i="3" s="1"/>
  <c r="Z361" i="3"/>
  <c r="AA361" i="3"/>
  <c r="AC361" i="3" s="1"/>
  <c r="AD361" i="3" s="1"/>
  <c r="AE361" i="3"/>
  <c r="AH361" i="3"/>
  <c r="AI361" i="3" s="1"/>
  <c r="AJ361" i="3"/>
  <c r="AM361" i="3"/>
  <c r="AN361" i="3"/>
  <c r="W362" i="3"/>
  <c r="X362" i="3"/>
  <c r="Y362" i="3"/>
  <c r="AB362" i="3" s="1"/>
  <c r="Z362" i="3"/>
  <c r="AA362" i="3"/>
  <c r="AE362" i="3"/>
  <c r="AH362" i="3"/>
  <c r="AI362" i="3" s="1"/>
  <c r="AJ362" i="3"/>
  <c r="AM362" i="3"/>
  <c r="AN362" i="3"/>
  <c r="W363" i="3"/>
  <c r="X363" i="3"/>
  <c r="Y363" i="3"/>
  <c r="AB363" i="3" s="1"/>
  <c r="Z363" i="3"/>
  <c r="AA363" i="3"/>
  <c r="AH363" i="3"/>
  <c r="AI363" i="3" s="1"/>
  <c r="AJ363" i="3"/>
  <c r="AK363" i="3"/>
  <c r="AL363" i="3" s="1"/>
  <c r="AM363" i="3"/>
  <c r="AN363" i="3"/>
  <c r="W364" i="3"/>
  <c r="X364" i="3"/>
  <c r="Y364" i="3"/>
  <c r="AB364" i="3"/>
  <c r="Z364" i="3"/>
  <c r="AA364" i="3"/>
  <c r="AH364" i="3"/>
  <c r="AI364" i="3" s="1"/>
  <c r="AJ364" i="3"/>
  <c r="AK364" i="3"/>
  <c r="AL364" i="3" s="1"/>
  <c r="AM364" i="3"/>
  <c r="AN364" i="3"/>
  <c r="W365" i="3"/>
  <c r="X365" i="3"/>
  <c r="Y365" i="3"/>
  <c r="AB365" i="3" s="1"/>
  <c r="AC365" i="3"/>
  <c r="AD365" i="3" s="1"/>
  <c r="Z365" i="3"/>
  <c r="AA365" i="3"/>
  <c r="AK365" i="3"/>
  <c r="AL365" i="3" s="1"/>
  <c r="AE365" i="3"/>
  <c r="AH365" i="3"/>
  <c r="AI365" i="3"/>
  <c r="AJ365" i="3"/>
  <c r="AM365" i="3"/>
  <c r="AN365" i="3"/>
  <c r="W366" i="3"/>
  <c r="X366" i="3"/>
  <c r="Y366" i="3"/>
  <c r="AB366" i="3" s="1"/>
  <c r="Z366" i="3"/>
  <c r="AA366" i="3"/>
  <c r="AE366" i="3"/>
  <c r="AH366" i="3"/>
  <c r="AI366" i="3"/>
  <c r="AJ366" i="3"/>
  <c r="AM366" i="3"/>
  <c r="AN366" i="3"/>
  <c r="W367" i="3"/>
  <c r="X367" i="3"/>
  <c r="Y367" i="3"/>
  <c r="AB367" i="3" s="1"/>
  <c r="AC367" i="3"/>
  <c r="AD367" i="3" s="1"/>
  <c r="Z367" i="3"/>
  <c r="AA367" i="3"/>
  <c r="AE367" i="3"/>
  <c r="AF367" i="3" s="1"/>
  <c r="AG367" i="3" s="1"/>
  <c r="AH367" i="3"/>
  <c r="AI367" i="3"/>
  <c r="AJ367" i="3"/>
  <c r="AK367" i="3"/>
  <c r="AL367" i="3" s="1"/>
  <c r="AM367" i="3"/>
  <c r="AN367" i="3"/>
  <c r="W368" i="3"/>
  <c r="X368" i="3"/>
  <c r="Y368" i="3"/>
  <c r="Z368" i="3"/>
  <c r="AA368" i="3"/>
  <c r="AH368" i="3"/>
  <c r="AI368" i="3" s="1"/>
  <c r="AJ368" i="3"/>
  <c r="AK368" i="3"/>
  <c r="AL368" i="3" s="1"/>
  <c r="AM368" i="3"/>
  <c r="AN368" i="3"/>
  <c r="W369" i="3"/>
  <c r="X369" i="3"/>
  <c r="Y369" i="3"/>
  <c r="AB369" i="3" s="1"/>
  <c r="Z369" i="3"/>
  <c r="AA369" i="3"/>
  <c r="AH369" i="3"/>
  <c r="AI369" i="3" s="1"/>
  <c r="AJ369" i="3"/>
  <c r="AK369" i="3"/>
  <c r="AL369" i="3" s="1"/>
  <c r="AM369" i="3"/>
  <c r="AN369" i="3"/>
  <c r="W370" i="3"/>
  <c r="X370" i="3"/>
  <c r="Y370" i="3"/>
  <c r="AB370" i="3"/>
  <c r="Z370" i="3"/>
  <c r="AA370" i="3"/>
  <c r="AE370" i="3"/>
  <c r="AH370" i="3"/>
  <c r="AI370" i="3" s="1"/>
  <c r="AJ370" i="3"/>
  <c r="AM370" i="3"/>
  <c r="AN370" i="3"/>
  <c r="W371" i="3"/>
  <c r="X371" i="3"/>
  <c r="Y371" i="3"/>
  <c r="AB371" i="3"/>
  <c r="Z371" i="3"/>
  <c r="AA371" i="3"/>
  <c r="AE371" i="3"/>
  <c r="AH371" i="3"/>
  <c r="AI371" i="3" s="1"/>
  <c r="AJ371" i="3"/>
  <c r="AM371" i="3"/>
  <c r="AN371" i="3"/>
  <c r="W372" i="3"/>
  <c r="X372" i="3"/>
  <c r="Y372" i="3"/>
  <c r="AB372" i="3"/>
  <c r="Z372" i="3"/>
  <c r="AA372" i="3"/>
  <c r="AE372" i="3"/>
  <c r="AH372" i="3"/>
  <c r="AI372" i="3" s="1"/>
  <c r="AJ372" i="3"/>
  <c r="AM372" i="3"/>
  <c r="AN372" i="3"/>
  <c r="W373" i="3"/>
  <c r="X373" i="3"/>
  <c r="Y373" i="3"/>
  <c r="AB373" i="3"/>
  <c r="Z373" i="3"/>
  <c r="AA373" i="3"/>
  <c r="AE373" i="3"/>
  <c r="AH373" i="3"/>
  <c r="AI373" i="3" s="1"/>
  <c r="AJ373" i="3"/>
  <c r="AM373" i="3"/>
  <c r="AN373" i="3"/>
  <c r="W374" i="3"/>
  <c r="X374" i="3"/>
  <c r="Y374" i="3"/>
  <c r="AB374" i="3"/>
  <c r="AD374" i="3"/>
  <c r="Z374" i="3"/>
  <c r="AA374" i="3"/>
  <c r="AC374" i="3" s="1"/>
  <c r="AE374" i="3"/>
  <c r="AH374" i="3"/>
  <c r="AI374" i="3" s="1"/>
  <c r="AJ374" i="3"/>
  <c r="AM374" i="3"/>
  <c r="AN374" i="3"/>
  <c r="W375" i="3"/>
  <c r="X375" i="3"/>
  <c r="Y375" i="3"/>
  <c r="AB375" i="3"/>
  <c r="Z375" i="3"/>
  <c r="AA375" i="3"/>
  <c r="AE375" i="3"/>
  <c r="AH375" i="3"/>
  <c r="AI375" i="3" s="1"/>
  <c r="AJ375" i="3"/>
  <c r="AM375" i="3"/>
  <c r="AN375" i="3"/>
  <c r="W376" i="3"/>
  <c r="X376" i="3"/>
  <c r="Y376" i="3"/>
  <c r="AE376" i="3" s="1"/>
  <c r="AB376" i="3"/>
  <c r="AD376" i="3"/>
  <c r="Z376" i="3"/>
  <c r="AA376" i="3"/>
  <c r="AC376" i="3" s="1"/>
  <c r="AF376" i="3"/>
  <c r="AG376" i="3" s="1"/>
  <c r="AH376" i="3"/>
  <c r="AI376" i="3" s="1"/>
  <c r="AJ376" i="3"/>
  <c r="AM376" i="3"/>
  <c r="AN376" i="3"/>
  <c r="W377" i="3"/>
  <c r="X377" i="3"/>
  <c r="Y377" i="3"/>
  <c r="AB377" i="3"/>
  <c r="Z377" i="3"/>
  <c r="AA377" i="3"/>
  <c r="AK377" i="3" s="1"/>
  <c r="AL377" i="3" s="1"/>
  <c r="AE377" i="3"/>
  <c r="AF377" i="3"/>
  <c r="AG377" i="3" s="1"/>
  <c r="AH377" i="3"/>
  <c r="AI377" i="3" s="1"/>
  <c r="AJ377" i="3"/>
  <c r="AM377" i="3"/>
  <c r="AN377" i="3"/>
  <c r="W378" i="3"/>
  <c r="X378" i="3"/>
  <c r="Y378" i="3"/>
  <c r="AB378" i="3"/>
  <c r="Z378" i="3"/>
  <c r="AA378" i="3"/>
  <c r="AE378" i="3"/>
  <c r="AH378" i="3"/>
  <c r="AI378" i="3" s="1"/>
  <c r="AJ378" i="3"/>
  <c r="AM378" i="3"/>
  <c r="AN378" i="3"/>
  <c r="W379" i="3"/>
  <c r="X379" i="3"/>
  <c r="Y379" i="3"/>
  <c r="AB379" i="3"/>
  <c r="Z379" i="3"/>
  <c r="AA379" i="3"/>
  <c r="AE379" i="3"/>
  <c r="AH379" i="3"/>
  <c r="AI379" i="3" s="1"/>
  <c r="AJ379" i="3"/>
  <c r="AM379" i="3"/>
  <c r="AN379" i="3"/>
  <c r="W380" i="3"/>
  <c r="X380" i="3"/>
  <c r="Y380" i="3"/>
  <c r="AE380" i="3" s="1"/>
  <c r="AB380" i="3"/>
  <c r="Z380" i="3"/>
  <c r="AA380" i="3"/>
  <c r="AH380" i="3"/>
  <c r="AI380" i="3" s="1"/>
  <c r="AJ380" i="3"/>
  <c r="AM380" i="3"/>
  <c r="AN380" i="3"/>
  <c r="W381" i="3"/>
  <c r="X381" i="3"/>
  <c r="Y381" i="3"/>
  <c r="AB381" i="3"/>
  <c r="Z381" i="3"/>
  <c r="AA381" i="3"/>
  <c r="AE381" i="3"/>
  <c r="AH381" i="3"/>
  <c r="AI381" i="3" s="1"/>
  <c r="AJ381" i="3"/>
  <c r="AM381" i="3"/>
  <c r="AN381" i="3"/>
  <c r="W382" i="3"/>
  <c r="X382" i="3"/>
  <c r="Y382" i="3"/>
  <c r="AB382" i="3"/>
  <c r="AD382" i="3"/>
  <c r="Z382" i="3"/>
  <c r="AA382" i="3"/>
  <c r="AC382" i="3" s="1"/>
  <c r="AE382" i="3"/>
  <c r="AH382" i="3"/>
  <c r="AI382" i="3" s="1"/>
  <c r="AJ382" i="3"/>
  <c r="AM382" i="3"/>
  <c r="AN382" i="3"/>
  <c r="W383" i="3"/>
  <c r="X383" i="3"/>
  <c r="Y383" i="3"/>
  <c r="AB383" i="3"/>
  <c r="Z383" i="3"/>
  <c r="AA383" i="3"/>
  <c r="AE383" i="3"/>
  <c r="AH383" i="3"/>
  <c r="AI383" i="3" s="1"/>
  <c r="AJ383" i="3"/>
  <c r="AM383" i="3"/>
  <c r="AN383" i="3"/>
  <c r="W384" i="3"/>
  <c r="X384" i="3"/>
  <c r="Y384" i="3"/>
  <c r="AB384" i="3"/>
  <c r="AD384" i="3"/>
  <c r="Z384" i="3"/>
  <c r="AA384" i="3"/>
  <c r="AC384" i="3" s="1"/>
  <c r="AE384" i="3"/>
  <c r="AF384" i="3"/>
  <c r="AG384" i="3" s="1"/>
  <c r="AH384" i="3"/>
  <c r="AI384" i="3" s="1"/>
  <c r="AJ384" i="3"/>
  <c r="AM384" i="3"/>
  <c r="AN384" i="3"/>
  <c r="W385" i="3"/>
  <c r="X385" i="3"/>
  <c r="Y385" i="3"/>
  <c r="AB385" i="3"/>
  <c r="Z385" i="3"/>
  <c r="AA385" i="3"/>
  <c r="AK385" i="3" s="1"/>
  <c r="AL385" i="3" s="1"/>
  <c r="AE385" i="3"/>
  <c r="AF385" i="3"/>
  <c r="AG385" i="3" s="1"/>
  <c r="AH385" i="3"/>
  <c r="AI385" i="3" s="1"/>
  <c r="AJ385" i="3"/>
  <c r="AM385" i="3"/>
  <c r="AN385" i="3"/>
  <c r="W386" i="3"/>
  <c r="X386" i="3"/>
  <c r="Y386" i="3"/>
  <c r="AB386" i="3"/>
  <c r="Z386" i="3"/>
  <c r="AA386" i="3"/>
  <c r="AE386" i="3"/>
  <c r="AH386" i="3"/>
  <c r="AI386" i="3" s="1"/>
  <c r="AJ386" i="3"/>
  <c r="AM386" i="3"/>
  <c r="AN386" i="3"/>
  <c r="W387" i="3"/>
  <c r="X387" i="3"/>
  <c r="Y387" i="3"/>
  <c r="AB387" i="3"/>
  <c r="Z387" i="3"/>
  <c r="AA387" i="3"/>
  <c r="AE387" i="3"/>
  <c r="AH387" i="3"/>
  <c r="AI387" i="3" s="1"/>
  <c r="AJ387" i="3"/>
  <c r="AM387" i="3"/>
  <c r="AN387" i="3"/>
  <c r="W388" i="3"/>
  <c r="X388" i="3"/>
  <c r="Y388" i="3"/>
  <c r="AE388" i="3" s="1"/>
  <c r="AB388" i="3"/>
  <c r="Z388" i="3"/>
  <c r="AA388" i="3"/>
  <c r="AH388" i="3"/>
  <c r="AI388" i="3" s="1"/>
  <c r="AJ388" i="3"/>
  <c r="AM388" i="3"/>
  <c r="AN388" i="3"/>
  <c r="W389" i="3"/>
  <c r="X389" i="3"/>
  <c r="Y389" i="3"/>
  <c r="AB389" i="3"/>
  <c r="Z389" i="3"/>
  <c r="AA389" i="3"/>
  <c r="AE389" i="3"/>
  <c r="AH389" i="3"/>
  <c r="AI389" i="3" s="1"/>
  <c r="AJ389" i="3"/>
  <c r="AM389" i="3"/>
  <c r="AN389" i="3"/>
  <c r="W390" i="3"/>
  <c r="X390" i="3"/>
  <c r="Y390" i="3"/>
  <c r="AB390" i="3"/>
  <c r="Z390" i="3"/>
  <c r="AA390" i="3"/>
  <c r="AC390" i="3" s="1"/>
  <c r="AD390" i="3" s="1"/>
  <c r="AE390" i="3"/>
  <c r="AH390" i="3"/>
  <c r="AI390" i="3" s="1"/>
  <c r="AJ390" i="3"/>
  <c r="AM390" i="3"/>
  <c r="AN390" i="3"/>
  <c r="W391" i="3"/>
  <c r="X391" i="3"/>
  <c r="Y391" i="3"/>
  <c r="AB391" i="3"/>
  <c r="Z391" i="3"/>
  <c r="AA391" i="3"/>
  <c r="AE391" i="3"/>
  <c r="AH391" i="3"/>
  <c r="AI391" i="3" s="1"/>
  <c r="AJ391" i="3"/>
  <c r="AM391" i="3"/>
  <c r="AN391" i="3"/>
  <c r="W392" i="3"/>
  <c r="X392" i="3"/>
  <c r="Y392" i="3"/>
  <c r="AB392" i="3"/>
  <c r="Z392" i="3"/>
  <c r="AA392" i="3"/>
  <c r="AC392" i="3" s="1"/>
  <c r="AD392" i="3" s="1"/>
  <c r="AE392" i="3"/>
  <c r="AF392" i="3"/>
  <c r="AG392" i="3" s="1"/>
  <c r="AH392" i="3"/>
  <c r="AI392" i="3" s="1"/>
  <c r="AJ392" i="3"/>
  <c r="AM392" i="3"/>
  <c r="AN392" i="3"/>
  <c r="W393" i="3"/>
  <c r="X393" i="3"/>
  <c r="Y393" i="3"/>
  <c r="AB393" i="3"/>
  <c r="Z393" i="3"/>
  <c r="AA393" i="3"/>
  <c r="AK393" i="3" s="1"/>
  <c r="AL393" i="3" s="1"/>
  <c r="AE393" i="3"/>
  <c r="AF393" i="3"/>
  <c r="AG393" i="3" s="1"/>
  <c r="AH393" i="3"/>
  <c r="AI393" i="3" s="1"/>
  <c r="AJ393" i="3"/>
  <c r="AM393" i="3"/>
  <c r="AN393" i="3"/>
  <c r="W394" i="3"/>
  <c r="X394" i="3"/>
  <c r="Y394" i="3"/>
  <c r="AB394" i="3"/>
  <c r="Z394" i="3"/>
  <c r="AA394" i="3"/>
  <c r="AE394" i="3"/>
  <c r="AH394" i="3"/>
  <c r="AI394" i="3" s="1"/>
  <c r="AJ394" i="3"/>
  <c r="AM394" i="3"/>
  <c r="AN394" i="3"/>
  <c r="W395" i="3"/>
  <c r="X395" i="3"/>
  <c r="Y395" i="3"/>
  <c r="AB395" i="3"/>
  <c r="Z395" i="3"/>
  <c r="AA395" i="3"/>
  <c r="AE395" i="3"/>
  <c r="AH395" i="3"/>
  <c r="AI395" i="3" s="1"/>
  <c r="AJ395" i="3"/>
  <c r="AM395" i="3"/>
  <c r="AN395" i="3"/>
  <c r="W396" i="3"/>
  <c r="X396" i="3"/>
  <c r="Y396" i="3"/>
  <c r="AE396" i="3" s="1"/>
  <c r="AB396" i="3"/>
  <c r="Z396" i="3"/>
  <c r="AA396" i="3"/>
  <c r="AH396" i="3"/>
  <c r="AI396" i="3" s="1"/>
  <c r="AJ396" i="3"/>
  <c r="AM396" i="3"/>
  <c r="AN396" i="3"/>
  <c r="W397" i="3"/>
  <c r="X397" i="3"/>
  <c r="Y397" i="3"/>
  <c r="AB397" i="3"/>
  <c r="Z397" i="3"/>
  <c r="AA397" i="3"/>
  <c r="AH397" i="3"/>
  <c r="AI397" i="3"/>
  <c r="AJ397" i="3"/>
  <c r="AK397" i="3"/>
  <c r="AL397" i="3" s="1"/>
  <c r="AM397" i="3"/>
  <c r="AN397" i="3"/>
  <c r="W398" i="3"/>
  <c r="X398" i="3"/>
  <c r="Y398" i="3"/>
  <c r="AB398" i="3" s="1"/>
  <c r="AC398" i="3"/>
  <c r="AD398" i="3" s="1"/>
  <c r="Z398" i="3"/>
  <c r="AA398" i="3"/>
  <c r="AK398" i="3"/>
  <c r="AL398" i="3" s="1"/>
  <c r="AE398" i="3"/>
  <c r="AH398" i="3"/>
  <c r="AI398" i="3"/>
  <c r="AJ398" i="3"/>
  <c r="AM398" i="3"/>
  <c r="AN398" i="3"/>
  <c r="W399" i="3"/>
  <c r="X399" i="3"/>
  <c r="Y399" i="3"/>
  <c r="AB399" i="3" s="1"/>
  <c r="Z399" i="3"/>
  <c r="AA399" i="3"/>
  <c r="AE399" i="3"/>
  <c r="AH399" i="3"/>
  <c r="AI399" i="3"/>
  <c r="AJ399" i="3"/>
  <c r="AM399" i="3"/>
  <c r="AN399" i="3"/>
  <c r="W400" i="3"/>
  <c r="X400" i="3"/>
  <c r="Y400" i="3"/>
  <c r="AB400" i="3" s="1"/>
  <c r="AC400" i="3"/>
  <c r="AD400" i="3" s="1"/>
  <c r="Z400" i="3"/>
  <c r="AA400" i="3"/>
  <c r="AE400" i="3"/>
  <c r="AH400" i="3"/>
  <c r="AI400" i="3"/>
  <c r="AJ400" i="3"/>
  <c r="AK400" i="3"/>
  <c r="AL400" i="3" s="1"/>
  <c r="AM400" i="3"/>
  <c r="AN400" i="3"/>
  <c r="W401" i="3"/>
  <c r="X401" i="3"/>
  <c r="Y401" i="3"/>
  <c r="AB401" i="3" s="1"/>
  <c r="Z401" i="3"/>
  <c r="AA401" i="3"/>
  <c r="AH401" i="3"/>
  <c r="AI401" i="3" s="1"/>
  <c r="AJ401" i="3"/>
  <c r="AK401" i="3"/>
  <c r="AL401" i="3"/>
  <c r="AM401" i="3"/>
  <c r="AN401" i="3"/>
  <c r="W402" i="3"/>
  <c r="X402" i="3"/>
  <c r="Y402" i="3"/>
  <c r="AB402" i="3"/>
  <c r="AD402" i="3"/>
  <c r="Z402" i="3"/>
  <c r="AA402" i="3"/>
  <c r="AC402" i="3" s="1"/>
  <c r="AE402" i="3"/>
  <c r="AH402" i="3"/>
  <c r="AI402" i="3" s="1"/>
  <c r="AJ402" i="3"/>
  <c r="AM402" i="3"/>
  <c r="AN402" i="3"/>
  <c r="W403" i="3"/>
  <c r="X403" i="3"/>
  <c r="Y403" i="3"/>
  <c r="AB403" i="3"/>
  <c r="Z403" i="3"/>
  <c r="AA403" i="3"/>
  <c r="AE403" i="3"/>
  <c r="AH403" i="3"/>
  <c r="AI403" i="3" s="1"/>
  <c r="AJ403" i="3"/>
  <c r="AM403" i="3"/>
  <c r="AN403" i="3"/>
  <c r="W404" i="3"/>
  <c r="X404" i="3"/>
  <c r="Y404" i="3"/>
  <c r="AB404" i="3"/>
  <c r="AD404" i="3"/>
  <c r="Z404" i="3"/>
  <c r="AA404" i="3"/>
  <c r="AC404" i="3" s="1"/>
  <c r="AE404" i="3"/>
  <c r="AF404" i="3"/>
  <c r="AG404" i="3" s="1"/>
  <c r="AH404" i="3"/>
  <c r="AI404" i="3" s="1"/>
  <c r="AJ404" i="3"/>
  <c r="AM404" i="3"/>
  <c r="AN404" i="3"/>
  <c r="W405" i="3"/>
  <c r="X405" i="3"/>
  <c r="Y405" i="3"/>
  <c r="AB405" i="3"/>
  <c r="Z405" i="3"/>
  <c r="AA405" i="3"/>
  <c r="AH405" i="3"/>
  <c r="AI405" i="3"/>
  <c r="AJ405" i="3"/>
  <c r="AK405" i="3"/>
  <c r="AL405" i="3" s="1"/>
  <c r="AM405" i="3"/>
  <c r="AN405" i="3"/>
  <c r="W406" i="3"/>
  <c r="X406" i="3"/>
  <c r="Y406" i="3"/>
  <c r="AB406" i="3" s="1"/>
  <c r="AC406" i="3" s="1"/>
  <c r="AD406" i="3" s="1"/>
  <c r="Z406" i="3"/>
  <c r="AA406" i="3"/>
  <c r="AK406" i="3"/>
  <c r="AL406" i="3" s="1"/>
  <c r="AE406" i="3"/>
  <c r="AH406" i="3"/>
  <c r="AI406" i="3"/>
  <c r="AJ406" i="3"/>
  <c r="AM406" i="3"/>
  <c r="AN406" i="3"/>
  <c r="W407" i="3"/>
  <c r="X407" i="3"/>
  <c r="Y407" i="3"/>
  <c r="Z407" i="3"/>
  <c r="AA407" i="3"/>
  <c r="AH407" i="3"/>
  <c r="AI407" i="3"/>
  <c r="AJ407" i="3"/>
  <c r="AM407" i="3"/>
  <c r="AN407" i="3"/>
  <c r="W408" i="3"/>
  <c r="X408" i="3"/>
  <c r="Y408" i="3"/>
  <c r="Z408" i="3"/>
  <c r="AA408" i="3"/>
  <c r="AH408" i="3"/>
  <c r="AI408" i="3"/>
  <c r="AJ408" i="3"/>
  <c r="AK408" i="3"/>
  <c r="AL408" i="3" s="1"/>
  <c r="AM408" i="3"/>
  <c r="AN408" i="3"/>
  <c r="W409" i="3"/>
  <c r="X409" i="3"/>
  <c r="Y409" i="3"/>
  <c r="AB409" i="3" s="1"/>
  <c r="AC409" i="3"/>
  <c r="AD409" i="3" s="1"/>
  <c r="Z409" i="3"/>
  <c r="AA409" i="3"/>
  <c r="AE409" i="3"/>
  <c r="AH409" i="3"/>
  <c r="AI409" i="3"/>
  <c r="AJ409" i="3"/>
  <c r="AK409" i="3"/>
  <c r="AL409" i="3" s="1"/>
  <c r="AM409" i="3"/>
  <c r="AN409" i="3"/>
  <c r="W410" i="3"/>
  <c r="X410" i="3"/>
  <c r="Y410" i="3"/>
  <c r="AB410" i="3" s="1"/>
  <c r="Z410" i="3"/>
  <c r="AA410" i="3"/>
  <c r="AK410" i="3"/>
  <c r="AL410" i="3" s="1"/>
  <c r="AE410" i="3"/>
  <c r="AH410" i="3"/>
  <c r="AI410" i="3"/>
  <c r="AJ410" i="3"/>
  <c r="AM410" i="3"/>
  <c r="AN410" i="3"/>
  <c r="W411" i="3"/>
  <c r="X411" i="3"/>
  <c r="Y411" i="3"/>
  <c r="Z411" i="3"/>
  <c r="AA411" i="3"/>
  <c r="AH411" i="3"/>
  <c r="AI411" i="3"/>
  <c r="AJ411" i="3"/>
  <c r="AM411" i="3"/>
  <c r="AN411" i="3"/>
  <c r="W412" i="3"/>
  <c r="X412" i="3"/>
  <c r="Y412" i="3"/>
  <c r="Z412" i="3"/>
  <c r="AA412" i="3"/>
  <c r="AH412" i="3"/>
  <c r="AI412" i="3" s="1"/>
  <c r="AJ412" i="3"/>
  <c r="AK412" i="3"/>
  <c r="AL412" i="3" s="1"/>
  <c r="AM412" i="3"/>
  <c r="AN412" i="3"/>
  <c r="W413" i="3"/>
  <c r="X413" i="3"/>
  <c r="Y413" i="3"/>
  <c r="AB413" i="3"/>
  <c r="AC413" i="3"/>
  <c r="AD413" i="3" s="1"/>
  <c r="Z413" i="3"/>
  <c r="AA413" i="3"/>
  <c r="AE413" i="3"/>
  <c r="AH413" i="3"/>
  <c r="AI413" i="3"/>
  <c r="AJ413" i="3"/>
  <c r="AK413" i="3"/>
  <c r="AL413" i="3"/>
  <c r="AM413" i="3"/>
  <c r="AN413" i="3"/>
  <c r="W414" i="3"/>
  <c r="X414" i="3"/>
  <c r="Y414" i="3"/>
  <c r="AB414" i="3" s="1"/>
  <c r="Z414" i="3"/>
  <c r="AA414" i="3"/>
  <c r="AE414" i="3"/>
  <c r="AH414" i="3"/>
  <c r="AI414" i="3" s="1"/>
  <c r="AJ414" i="3"/>
  <c r="AM414" i="3"/>
  <c r="AN414" i="3"/>
  <c r="W415" i="3"/>
  <c r="X415" i="3"/>
  <c r="Y415" i="3"/>
  <c r="AB415" i="3" s="1"/>
  <c r="Z415" i="3"/>
  <c r="AA415" i="3"/>
  <c r="AH415" i="3"/>
  <c r="AI415" i="3" s="1"/>
  <c r="AJ415" i="3"/>
  <c r="AM415" i="3"/>
  <c r="AN415" i="3"/>
  <c r="W416" i="3"/>
  <c r="X416" i="3"/>
  <c r="Y416" i="3"/>
  <c r="Z416" i="3"/>
  <c r="AA416" i="3"/>
  <c r="AH416" i="3"/>
  <c r="AI416" i="3" s="1"/>
  <c r="AJ416" i="3"/>
  <c r="AK416" i="3"/>
  <c r="AL416" i="3" s="1"/>
  <c r="AM416" i="3"/>
  <c r="AN416" i="3"/>
  <c r="W417" i="3"/>
  <c r="X417" i="3"/>
  <c r="Y417" i="3"/>
  <c r="AB417" i="3" s="1"/>
  <c r="AC417" i="3" s="1"/>
  <c r="AD417" i="3" s="1"/>
  <c r="Z417" i="3"/>
  <c r="AA417" i="3"/>
  <c r="AE417" i="3"/>
  <c r="AF417" i="3" s="1"/>
  <c r="AG417" i="3" s="1"/>
  <c r="AH417" i="3"/>
  <c r="AI417" i="3"/>
  <c r="AJ417" i="3"/>
  <c r="AK417" i="3"/>
  <c r="AL417" i="3" s="1"/>
  <c r="AM417" i="3"/>
  <c r="AN417" i="3"/>
  <c r="W418" i="3"/>
  <c r="X418" i="3"/>
  <c r="Y418" i="3"/>
  <c r="AB418" i="3" s="1"/>
  <c r="Z418" i="3"/>
  <c r="AA418" i="3"/>
  <c r="AE418" i="3"/>
  <c r="AH418" i="3"/>
  <c r="AI418" i="3" s="1"/>
  <c r="AJ418" i="3"/>
  <c r="AM418" i="3"/>
  <c r="AN418" i="3"/>
  <c r="W419" i="3"/>
  <c r="X419" i="3"/>
  <c r="Y419" i="3"/>
  <c r="AB419" i="3" s="1"/>
  <c r="Z419" i="3"/>
  <c r="AA419" i="3"/>
  <c r="AH419" i="3"/>
  <c r="AI419" i="3" s="1"/>
  <c r="AJ419" i="3"/>
  <c r="AM419" i="3"/>
  <c r="AN419" i="3"/>
  <c r="W420" i="3"/>
  <c r="X420" i="3"/>
  <c r="Y420" i="3"/>
  <c r="Z420" i="3"/>
  <c r="AA420" i="3"/>
  <c r="AH420" i="3"/>
  <c r="AI420" i="3" s="1"/>
  <c r="AJ420" i="3"/>
  <c r="AK420" i="3"/>
  <c r="AL420" i="3" s="1"/>
  <c r="AM420" i="3"/>
  <c r="AN420" i="3"/>
  <c r="W421" i="3"/>
  <c r="X421" i="3"/>
  <c r="Y421" i="3"/>
  <c r="AB421" i="3"/>
  <c r="AC421" i="3"/>
  <c r="AD421" i="3" s="1"/>
  <c r="Z421" i="3"/>
  <c r="AA421" i="3"/>
  <c r="AH421" i="3"/>
  <c r="AI421" i="3" s="1"/>
  <c r="AJ421" i="3"/>
  <c r="AK421" i="3"/>
  <c r="AL421" i="3"/>
  <c r="AM421" i="3"/>
  <c r="AN421" i="3"/>
  <c r="W422" i="3"/>
  <c r="X422" i="3"/>
  <c r="Y422" i="3"/>
  <c r="AB422" i="3"/>
  <c r="Z422" i="3"/>
  <c r="AA422" i="3"/>
  <c r="AC422" i="3" s="1"/>
  <c r="AD422" i="3" s="1"/>
  <c r="AE422" i="3"/>
  <c r="AF422" i="3"/>
  <c r="AG422" i="3" s="1"/>
  <c r="AH422" i="3"/>
  <c r="AI422" i="3"/>
  <c r="AJ422" i="3"/>
  <c r="AK422" i="3"/>
  <c r="AL422" i="3"/>
  <c r="AM422" i="3"/>
  <c r="AN422" i="3"/>
  <c r="W423" i="3"/>
  <c r="X423" i="3"/>
  <c r="Y423" i="3"/>
  <c r="AB423" i="3"/>
  <c r="Z423" i="3"/>
  <c r="AA423" i="3"/>
  <c r="AE423" i="3"/>
  <c r="AH423" i="3"/>
  <c r="AI423" i="3" s="1"/>
  <c r="AJ423" i="3"/>
  <c r="AM423" i="3"/>
  <c r="AN423" i="3"/>
  <c r="W424" i="3"/>
  <c r="X424" i="3"/>
  <c r="Y424" i="3"/>
  <c r="AB424" i="3"/>
  <c r="Z424" i="3"/>
  <c r="AA424" i="3"/>
  <c r="AE424" i="3"/>
  <c r="AH424" i="3"/>
  <c r="AI424" i="3" s="1"/>
  <c r="AJ424" i="3"/>
  <c r="AM424" i="3"/>
  <c r="AN424" i="3"/>
  <c r="W425" i="3"/>
  <c r="X425" i="3"/>
  <c r="Y425" i="3"/>
  <c r="AE425" i="3" s="1"/>
  <c r="AB425" i="3"/>
  <c r="Z425" i="3"/>
  <c r="AA425" i="3"/>
  <c r="AH425" i="3"/>
  <c r="AI425" i="3" s="1"/>
  <c r="AJ425" i="3"/>
  <c r="AM425" i="3"/>
  <c r="AN425" i="3"/>
  <c r="W426" i="3"/>
  <c r="X426" i="3"/>
  <c r="Y426" i="3"/>
  <c r="AB426" i="3"/>
  <c r="AD426" i="3"/>
  <c r="Z426" i="3"/>
  <c r="AA426" i="3"/>
  <c r="AC426" i="3" s="1"/>
  <c r="AE426" i="3"/>
  <c r="AF426" i="3"/>
  <c r="AG426" i="3" s="1"/>
  <c r="AH426" i="3"/>
  <c r="AI426" i="3" s="1"/>
  <c r="AJ426" i="3"/>
  <c r="AM426" i="3"/>
  <c r="AN426" i="3"/>
  <c r="W427" i="3"/>
  <c r="X427" i="3"/>
  <c r="Y427" i="3"/>
  <c r="AB427" i="3"/>
  <c r="Z427" i="3"/>
  <c r="AA427" i="3"/>
  <c r="AE427" i="3"/>
  <c r="AH427" i="3"/>
  <c r="AI427" i="3" s="1"/>
  <c r="AJ427" i="3"/>
  <c r="AM427" i="3"/>
  <c r="AN427" i="3"/>
  <c r="W428" i="3"/>
  <c r="X428" i="3"/>
  <c r="Y428" i="3"/>
  <c r="AB428" i="3"/>
  <c r="Z428" i="3"/>
  <c r="AA428" i="3"/>
  <c r="AK428" i="3" s="1"/>
  <c r="AE428" i="3"/>
  <c r="AH428" i="3"/>
  <c r="AI428" i="3" s="1"/>
  <c r="AJ428" i="3"/>
  <c r="AL428" i="3"/>
  <c r="AM428" i="3"/>
  <c r="AN428" i="3"/>
  <c r="W429" i="3"/>
  <c r="X429" i="3"/>
  <c r="Y429" i="3"/>
  <c r="AB429" i="3"/>
  <c r="AD429" i="3"/>
  <c r="Z429" i="3"/>
  <c r="AA429" i="3"/>
  <c r="AC429" i="3" s="1"/>
  <c r="AE429" i="3"/>
  <c r="AF429" i="3"/>
  <c r="AG429" i="3" s="1"/>
  <c r="AH429" i="3"/>
  <c r="AI429" i="3" s="1"/>
  <c r="AJ429" i="3"/>
  <c r="AM429" i="3"/>
  <c r="AN429" i="3"/>
  <c r="W430" i="3"/>
  <c r="X430" i="3"/>
  <c r="Y430" i="3"/>
  <c r="AE430" i="3" s="1"/>
  <c r="AB430" i="3"/>
  <c r="Z430" i="3"/>
  <c r="AA430" i="3"/>
  <c r="AH430" i="3"/>
  <c r="AI430" i="3" s="1"/>
  <c r="AJ430" i="3"/>
  <c r="AM430" i="3"/>
  <c r="AN430" i="3"/>
  <c r="W431" i="3"/>
  <c r="X431" i="3"/>
  <c r="Y431" i="3"/>
  <c r="AB431" i="3"/>
  <c r="Z431" i="3"/>
  <c r="AA431" i="3"/>
  <c r="AE431" i="3"/>
  <c r="AH431" i="3"/>
  <c r="AI431" i="3" s="1"/>
  <c r="AJ431" i="3"/>
  <c r="AM431" i="3"/>
  <c r="AN431" i="3"/>
  <c r="W432" i="3"/>
  <c r="X432" i="3"/>
  <c r="Y432" i="3"/>
  <c r="AB432" i="3"/>
  <c r="Z432" i="3"/>
  <c r="AA432" i="3"/>
  <c r="AE432" i="3"/>
  <c r="AH432" i="3"/>
  <c r="AI432" i="3" s="1"/>
  <c r="AJ432" i="3"/>
  <c r="AM432" i="3"/>
  <c r="AN432" i="3"/>
  <c r="W433" i="3"/>
  <c r="X433" i="3"/>
  <c r="Y433" i="3"/>
  <c r="AB433" i="3"/>
  <c r="Z433" i="3"/>
  <c r="AA433" i="3"/>
  <c r="AC433" i="3" s="1"/>
  <c r="AD433" i="3" s="1"/>
  <c r="AE433" i="3"/>
  <c r="AF433" i="3"/>
  <c r="AG433" i="3" s="1"/>
  <c r="AH433" i="3"/>
  <c r="AI433" i="3" s="1"/>
  <c r="AJ433" i="3"/>
  <c r="AM433" i="3"/>
  <c r="AN433" i="3"/>
  <c r="W434" i="3"/>
  <c r="X434" i="3"/>
  <c r="Y434" i="3"/>
  <c r="AE434" i="3" s="1"/>
  <c r="AB434" i="3"/>
  <c r="Z434" i="3"/>
  <c r="AA434" i="3"/>
  <c r="AH434" i="3"/>
  <c r="AI434" i="3" s="1"/>
  <c r="AJ434" i="3"/>
  <c r="AM434" i="3"/>
  <c r="AN434" i="3"/>
  <c r="W435" i="3"/>
  <c r="X435" i="3"/>
  <c r="Y435" i="3"/>
  <c r="AB435" i="3"/>
  <c r="Z435" i="3"/>
  <c r="AA435" i="3"/>
  <c r="AE435" i="3"/>
  <c r="AH435" i="3"/>
  <c r="AI435" i="3" s="1"/>
  <c r="AJ435" i="3"/>
  <c r="AM435" i="3"/>
  <c r="AN435" i="3"/>
  <c r="W436" i="3"/>
  <c r="X436" i="3"/>
  <c r="Y436" i="3"/>
  <c r="AB436" i="3"/>
  <c r="Z436" i="3"/>
  <c r="AA436" i="3"/>
  <c r="AE436" i="3"/>
  <c r="AH436" i="3"/>
  <c r="AI436" i="3" s="1"/>
  <c r="AJ436" i="3"/>
  <c r="AM436" i="3"/>
  <c r="AN436" i="3"/>
  <c r="W437" i="3"/>
  <c r="X437" i="3"/>
  <c r="Y437" i="3"/>
  <c r="AB437" i="3"/>
  <c r="Z437" i="3"/>
  <c r="AA437" i="3"/>
  <c r="AC437" i="3" s="1"/>
  <c r="AD437" i="3" s="1"/>
  <c r="AE437" i="3"/>
  <c r="AF437" i="3"/>
  <c r="AG437" i="3" s="1"/>
  <c r="AH437" i="3"/>
  <c r="AI437" i="3" s="1"/>
  <c r="AJ437" i="3"/>
  <c r="AM437" i="3"/>
  <c r="AN437" i="3"/>
  <c r="W438" i="3"/>
  <c r="X438" i="3"/>
  <c r="Y438" i="3"/>
  <c r="AE438" i="3" s="1"/>
  <c r="AB438" i="3"/>
  <c r="Z438" i="3"/>
  <c r="AA438" i="3"/>
  <c r="AH438" i="3"/>
  <c r="AI438" i="3" s="1"/>
  <c r="AJ438" i="3"/>
  <c r="AM438" i="3"/>
  <c r="AN438" i="3"/>
  <c r="W439" i="3"/>
  <c r="X439" i="3"/>
  <c r="Y439" i="3"/>
  <c r="AB439" i="3"/>
  <c r="Z439" i="3"/>
  <c r="AA439" i="3"/>
  <c r="AE439" i="3"/>
  <c r="AH439" i="3"/>
  <c r="AI439" i="3" s="1"/>
  <c r="AJ439" i="3"/>
  <c r="AM439" i="3"/>
  <c r="AN439" i="3"/>
  <c r="W440" i="3"/>
  <c r="X440" i="3"/>
  <c r="Y440" i="3"/>
  <c r="AB440" i="3"/>
  <c r="Z440" i="3"/>
  <c r="AA440" i="3"/>
  <c r="AE440" i="3"/>
  <c r="AH440" i="3"/>
  <c r="AI440" i="3" s="1"/>
  <c r="AJ440" i="3"/>
  <c r="AM440" i="3"/>
  <c r="AN440" i="3"/>
  <c r="W441" i="3"/>
  <c r="X441" i="3"/>
  <c r="Y441" i="3"/>
  <c r="AB441" i="3"/>
  <c r="AD441" i="3"/>
  <c r="Z441" i="3"/>
  <c r="AA441" i="3"/>
  <c r="AC441" i="3" s="1"/>
  <c r="AH441" i="3"/>
  <c r="AI441" i="3"/>
  <c r="AJ441" i="3"/>
  <c r="AK441" i="3"/>
  <c r="AL441" i="3" s="1"/>
  <c r="AM441" i="3"/>
  <c r="AN441" i="3"/>
  <c r="W442" i="3"/>
  <c r="X442" i="3"/>
  <c r="Y442" i="3"/>
  <c r="Z442" i="3"/>
  <c r="AA442" i="3"/>
  <c r="AH442" i="3"/>
  <c r="AI442" i="3"/>
  <c r="AJ442" i="3"/>
  <c r="AK442" i="3"/>
  <c r="AL442" i="3" s="1"/>
  <c r="AM442" i="3"/>
  <c r="AN442" i="3"/>
  <c r="W443" i="3"/>
  <c r="X443" i="3"/>
  <c r="Y443" i="3"/>
  <c r="AB443" i="3" s="1"/>
  <c r="Z443" i="3"/>
  <c r="AA443" i="3"/>
  <c r="AE443" i="3"/>
  <c r="AH443" i="3"/>
  <c r="AI443" i="3"/>
  <c r="AJ443" i="3"/>
  <c r="AM443" i="3"/>
  <c r="AN443" i="3"/>
  <c r="W444" i="3"/>
  <c r="X444" i="3"/>
  <c r="Y444" i="3"/>
  <c r="AB444" i="3" s="1"/>
  <c r="Z444" i="3"/>
  <c r="AA444" i="3"/>
  <c r="AE444" i="3"/>
  <c r="AH444" i="3"/>
  <c r="AI444" i="3" s="1"/>
  <c r="AJ444" i="3"/>
  <c r="AM444" i="3"/>
  <c r="AN444" i="3"/>
  <c r="W445" i="3"/>
  <c r="X445" i="3"/>
  <c r="Y445" i="3"/>
  <c r="AE445" i="3" s="1"/>
  <c r="Z445" i="3"/>
  <c r="AA445" i="3"/>
  <c r="AF445" i="3"/>
  <c r="AG445" i="3" s="1"/>
  <c r="AH445" i="3"/>
  <c r="AI445" i="3"/>
  <c r="AJ445" i="3"/>
  <c r="AK445" i="3"/>
  <c r="AL445" i="3" s="1"/>
  <c r="AM445" i="3"/>
  <c r="AN445" i="3"/>
  <c r="W446" i="3"/>
  <c r="X446" i="3"/>
  <c r="Y446" i="3"/>
  <c r="AB446" i="3"/>
  <c r="Z446" i="3"/>
  <c r="AA446" i="3"/>
  <c r="AE446" i="3"/>
  <c r="AH446" i="3"/>
  <c r="AI446" i="3" s="1"/>
  <c r="AJ446" i="3"/>
  <c r="AM446" i="3"/>
  <c r="AN446" i="3"/>
  <c r="W447" i="3"/>
  <c r="X447" i="3"/>
  <c r="Y447" i="3"/>
  <c r="AB447" i="3" s="1"/>
  <c r="Z447" i="3"/>
  <c r="AA447" i="3"/>
  <c r="AE447" i="3"/>
  <c r="AH447" i="3"/>
  <c r="AI447" i="3"/>
  <c r="AJ447" i="3"/>
  <c r="AM447" i="3"/>
  <c r="AN447" i="3"/>
  <c r="W448" i="3"/>
  <c r="X448" i="3"/>
  <c r="Y448" i="3"/>
  <c r="AE448" i="3" s="1"/>
  <c r="Z448" i="3"/>
  <c r="AA448" i="3"/>
  <c r="AF448" i="3"/>
  <c r="AG448" i="3" s="1"/>
  <c r="AH448" i="3"/>
  <c r="AI448" i="3"/>
  <c r="AJ448" i="3"/>
  <c r="AK448" i="3"/>
  <c r="AL448" i="3" s="1"/>
  <c r="AM448" i="3"/>
  <c r="AN448" i="3"/>
  <c r="W449" i="3"/>
  <c r="X449" i="3"/>
  <c r="Y449" i="3"/>
  <c r="AB449" i="3"/>
  <c r="Z449" i="3"/>
  <c r="AA449" i="3"/>
  <c r="AE449" i="3"/>
  <c r="AF449" i="3"/>
  <c r="AG449" i="3" s="1"/>
  <c r="AH449" i="3"/>
  <c r="AI449" i="3"/>
  <c r="AJ449" i="3"/>
  <c r="AK449" i="3"/>
  <c r="AL449" i="3" s="1"/>
  <c r="AM449" i="3"/>
  <c r="AN449" i="3"/>
  <c r="W450" i="3"/>
  <c r="X450" i="3"/>
  <c r="Y450" i="3"/>
  <c r="AB450" i="3"/>
  <c r="Z450" i="3"/>
  <c r="AA450" i="3"/>
  <c r="AE450" i="3"/>
  <c r="AH450" i="3"/>
  <c r="AI450" i="3" s="1"/>
  <c r="AJ450" i="3"/>
  <c r="AM450" i="3"/>
  <c r="AN450" i="3"/>
  <c r="W451" i="3"/>
  <c r="X451" i="3"/>
  <c r="Y451" i="3"/>
  <c r="AB451" i="3"/>
  <c r="Z451" i="3"/>
  <c r="AA451" i="3"/>
  <c r="AE451" i="3"/>
  <c r="AH451" i="3"/>
  <c r="AI451" i="3" s="1"/>
  <c r="AJ451" i="3"/>
  <c r="AM451" i="3"/>
  <c r="AN451" i="3"/>
  <c r="W452" i="3"/>
  <c r="X452" i="3"/>
  <c r="Y452" i="3"/>
  <c r="AB452" i="3"/>
  <c r="Z452" i="3"/>
  <c r="AA452" i="3"/>
  <c r="AE452" i="3"/>
  <c r="AH452" i="3"/>
  <c r="AI452" i="3" s="1"/>
  <c r="AJ452" i="3"/>
  <c r="AM452" i="3"/>
  <c r="AN452" i="3"/>
  <c r="W453" i="3"/>
  <c r="X453" i="3"/>
  <c r="Y453" i="3"/>
  <c r="AB453" i="3" s="1"/>
  <c r="AC453" i="3" s="1"/>
  <c r="AD453" i="3" s="1"/>
  <c r="Z453" i="3"/>
  <c r="AA453" i="3"/>
  <c r="AH453" i="3"/>
  <c r="AI453" i="3"/>
  <c r="AJ453" i="3"/>
  <c r="AK453" i="3"/>
  <c r="AL453" i="3"/>
  <c r="AM453" i="3"/>
  <c r="AN453" i="3"/>
  <c r="W454" i="3"/>
  <c r="X454" i="3"/>
  <c r="Y454" i="3"/>
  <c r="AB454" i="3" s="1"/>
  <c r="Z454" i="3"/>
  <c r="AA454" i="3"/>
  <c r="AH454" i="3"/>
  <c r="AI454" i="3" s="1"/>
  <c r="AJ454" i="3"/>
  <c r="AM454" i="3"/>
  <c r="AN454" i="3"/>
  <c r="W455" i="3"/>
  <c r="X455" i="3"/>
  <c r="Y455" i="3"/>
  <c r="AB455" i="3" s="1"/>
  <c r="Z455" i="3"/>
  <c r="AA455" i="3"/>
  <c r="AE455" i="3"/>
  <c r="AH455" i="3"/>
  <c r="AI455" i="3" s="1"/>
  <c r="AJ455" i="3"/>
  <c r="AM455" i="3"/>
  <c r="AN455" i="3"/>
  <c r="W456" i="3"/>
  <c r="X456" i="3"/>
  <c r="Y456" i="3"/>
  <c r="Z456" i="3"/>
  <c r="AA456" i="3"/>
  <c r="AH456" i="3"/>
  <c r="AI456" i="3" s="1"/>
  <c r="AJ456" i="3"/>
  <c r="AK456" i="3"/>
  <c r="AL456" i="3" s="1"/>
  <c r="AM456" i="3"/>
  <c r="AN456" i="3"/>
  <c r="W457" i="3"/>
  <c r="X457" i="3"/>
  <c r="Y457" i="3"/>
  <c r="AB457" i="3"/>
  <c r="AC457" i="3"/>
  <c r="AD457" i="3" s="1"/>
  <c r="Z457" i="3"/>
  <c r="AA457" i="3"/>
  <c r="AH457" i="3"/>
  <c r="AI457" i="3" s="1"/>
  <c r="AJ457" i="3"/>
  <c r="AK457" i="3"/>
  <c r="AL457" i="3"/>
  <c r="AM457" i="3"/>
  <c r="AN457" i="3"/>
  <c r="W458" i="3"/>
  <c r="X458" i="3"/>
  <c r="Y458" i="3"/>
  <c r="AE458" i="3" s="1"/>
  <c r="Z458" i="3"/>
  <c r="AA458" i="3"/>
  <c r="AH458" i="3"/>
  <c r="AI458" i="3" s="1"/>
  <c r="AJ458" i="3"/>
  <c r="AK458" i="3"/>
  <c r="AL458" i="3"/>
  <c r="AM458" i="3"/>
  <c r="AN458" i="3"/>
  <c r="W459" i="3"/>
  <c r="X459" i="3"/>
  <c r="Y459" i="3"/>
  <c r="AE459" i="3" s="1"/>
  <c r="Z459" i="3"/>
  <c r="AA459" i="3"/>
  <c r="AF459" i="3"/>
  <c r="AG459" i="3" s="1"/>
  <c r="AH459" i="3"/>
  <c r="AI459" i="3"/>
  <c r="AJ459" i="3"/>
  <c r="AK459" i="3"/>
  <c r="AL459" i="3" s="1"/>
  <c r="AM459" i="3"/>
  <c r="AN459" i="3"/>
  <c r="W460" i="3"/>
  <c r="X460" i="3"/>
  <c r="Y460" i="3"/>
  <c r="AB460" i="3"/>
  <c r="Z460" i="3"/>
  <c r="AA460" i="3"/>
  <c r="AE460" i="3"/>
  <c r="AH460" i="3"/>
  <c r="AI460" i="3" s="1"/>
  <c r="AJ460" i="3"/>
  <c r="AM460" i="3"/>
  <c r="AN460" i="3"/>
  <c r="W461" i="3"/>
  <c r="X461" i="3"/>
  <c r="Y461" i="3"/>
  <c r="AE461" i="3" s="1"/>
  <c r="Z461" i="3"/>
  <c r="AA461" i="3"/>
  <c r="AF461" i="3"/>
  <c r="AG461" i="3" s="1"/>
  <c r="AH461" i="3"/>
  <c r="AI461" i="3"/>
  <c r="AJ461" i="3"/>
  <c r="AK461" i="3"/>
  <c r="AL461" i="3" s="1"/>
  <c r="AM461" i="3"/>
  <c r="AN461" i="3"/>
  <c r="W462" i="3"/>
  <c r="X462" i="3"/>
  <c r="Y462" i="3"/>
  <c r="AB462" i="3"/>
  <c r="Z462" i="3"/>
  <c r="AA462" i="3"/>
  <c r="AE462" i="3"/>
  <c r="AH462" i="3"/>
  <c r="AI462" i="3" s="1"/>
  <c r="AJ462" i="3"/>
  <c r="AM462" i="3"/>
  <c r="AN462" i="3"/>
  <c r="W463" i="3"/>
  <c r="X463" i="3"/>
  <c r="Y463" i="3"/>
  <c r="AB463" i="3"/>
  <c r="Z463" i="3"/>
  <c r="AA463" i="3"/>
  <c r="AE463" i="3"/>
  <c r="AF463" i="3"/>
  <c r="AG463" i="3" s="1"/>
  <c r="AH463" i="3"/>
  <c r="AI463" i="3"/>
  <c r="AJ463" i="3"/>
  <c r="AK463" i="3"/>
  <c r="AL463" i="3" s="1"/>
  <c r="AM463" i="3"/>
  <c r="AN463" i="3"/>
  <c r="W464" i="3"/>
  <c r="X464" i="3"/>
  <c r="Y464" i="3"/>
  <c r="AB464" i="3"/>
  <c r="Z464" i="3"/>
  <c r="AA464" i="3"/>
  <c r="AE464" i="3"/>
  <c r="AH464" i="3"/>
  <c r="AI464" i="3" s="1"/>
  <c r="AJ464" i="3"/>
  <c r="AM464" i="3"/>
  <c r="AN464" i="3"/>
  <c r="W465" i="3"/>
  <c r="X465" i="3"/>
  <c r="Y465" i="3"/>
  <c r="AB465" i="3" s="1"/>
  <c r="AC465" i="3" s="1"/>
  <c r="AD465" i="3"/>
  <c r="Z465" i="3"/>
  <c r="AA465" i="3"/>
  <c r="AK465" i="3"/>
  <c r="AL465" i="3"/>
  <c r="AE465" i="3"/>
  <c r="AH465" i="3"/>
  <c r="AI465" i="3"/>
  <c r="AJ465" i="3"/>
  <c r="AM465" i="3"/>
  <c r="AN465" i="3"/>
  <c r="W466" i="3"/>
  <c r="X466" i="3"/>
  <c r="Y466" i="3"/>
  <c r="AB466" i="3" s="1"/>
  <c r="Z466" i="3"/>
  <c r="AA466" i="3"/>
  <c r="AE466" i="3"/>
  <c r="AH466" i="3"/>
  <c r="AI466" i="3"/>
  <c r="AJ466" i="3"/>
  <c r="AM466" i="3"/>
  <c r="AN466" i="3"/>
  <c r="W467" i="3"/>
  <c r="X467" i="3"/>
  <c r="Y467" i="3"/>
  <c r="AE467" i="3" s="1"/>
  <c r="Z467" i="3"/>
  <c r="AA467" i="3"/>
  <c r="AF467" i="3"/>
  <c r="AG467" i="3" s="1"/>
  <c r="AH467" i="3"/>
  <c r="AI467" i="3"/>
  <c r="AJ467" i="3"/>
  <c r="AK467" i="3"/>
  <c r="AL467" i="3" s="1"/>
  <c r="AM467" i="3"/>
  <c r="AN467" i="3"/>
  <c r="W468" i="3"/>
  <c r="X468" i="3"/>
  <c r="Y468" i="3"/>
  <c r="AB468" i="3"/>
  <c r="Z468" i="3"/>
  <c r="AA468" i="3"/>
  <c r="AE468" i="3"/>
  <c r="AH468" i="3"/>
  <c r="AI468" i="3" s="1"/>
  <c r="AJ468" i="3"/>
  <c r="AM468" i="3"/>
  <c r="AN468" i="3"/>
  <c r="W469" i="3"/>
  <c r="X469" i="3"/>
  <c r="Y469" i="3"/>
  <c r="AB469" i="3" s="1"/>
  <c r="AC469" i="3" s="1"/>
  <c r="AD469" i="3" s="1"/>
  <c r="Z469" i="3"/>
  <c r="AA469" i="3"/>
  <c r="AK469" i="3"/>
  <c r="AL469" i="3"/>
  <c r="AE469" i="3"/>
  <c r="AH469" i="3"/>
  <c r="AI469" i="3"/>
  <c r="AJ469" i="3"/>
  <c r="AM469" i="3"/>
  <c r="AN469" i="3"/>
  <c r="W470" i="3"/>
  <c r="X470" i="3"/>
  <c r="Y470" i="3"/>
  <c r="AB470" i="3" s="1"/>
  <c r="Z470" i="3"/>
  <c r="AA470" i="3"/>
  <c r="AE470" i="3"/>
  <c r="AH470" i="3"/>
  <c r="AI470" i="3"/>
  <c r="AJ470" i="3"/>
  <c r="AM470" i="3"/>
  <c r="AN470" i="3"/>
  <c r="W471" i="3"/>
  <c r="X471" i="3"/>
  <c r="Y471" i="3"/>
  <c r="AE471" i="3" s="1"/>
  <c r="Z471" i="3"/>
  <c r="AA471" i="3"/>
  <c r="AF471" i="3"/>
  <c r="AG471" i="3" s="1"/>
  <c r="AH471" i="3"/>
  <c r="AI471" i="3"/>
  <c r="AJ471" i="3"/>
  <c r="AK471" i="3"/>
  <c r="AL471" i="3" s="1"/>
  <c r="AM471" i="3"/>
  <c r="AN471" i="3"/>
  <c r="W472" i="3"/>
  <c r="X472" i="3"/>
  <c r="Y472" i="3"/>
  <c r="AB472" i="3"/>
  <c r="Z472" i="3"/>
  <c r="AA472" i="3"/>
  <c r="AE472" i="3"/>
  <c r="AH472" i="3"/>
  <c r="AI472" i="3" s="1"/>
  <c r="AJ472" i="3"/>
  <c r="AM472" i="3"/>
  <c r="AN472" i="3"/>
  <c r="W473" i="3"/>
  <c r="X473" i="3"/>
  <c r="Y473" i="3"/>
  <c r="AE473" i="3" s="1"/>
  <c r="Z473" i="3"/>
  <c r="AA473" i="3"/>
  <c r="AH473" i="3"/>
  <c r="AI473" i="3" s="1"/>
  <c r="AJ473" i="3"/>
  <c r="AK473" i="3"/>
  <c r="AL473" i="3"/>
  <c r="AM473" i="3"/>
  <c r="AN473" i="3"/>
  <c r="W474" i="3"/>
  <c r="X474" i="3"/>
  <c r="Y474" i="3"/>
  <c r="AB474" i="3" s="1"/>
  <c r="Z474" i="3"/>
  <c r="AA474" i="3"/>
  <c r="AE474" i="3"/>
  <c r="AH474" i="3"/>
  <c r="AI474" i="3"/>
  <c r="AJ474" i="3"/>
  <c r="AM474" i="3"/>
  <c r="AN474" i="3"/>
  <c r="W475" i="3"/>
  <c r="X475" i="3"/>
  <c r="Y475" i="3"/>
  <c r="AB475" i="3" s="1"/>
  <c r="Z475" i="3"/>
  <c r="AA475" i="3"/>
  <c r="AE475" i="3"/>
  <c r="AH475" i="3"/>
  <c r="AI475" i="3" s="1"/>
  <c r="AJ475" i="3"/>
  <c r="AM475" i="3"/>
  <c r="AN475" i="3"/>
  <c r="W476" i="3"/>
  <c r="X476" i="3"/>
  <c r="Y476" i="3"/>
  <c r="AE476" i="3" s="1"/>
  <c r="Z476" i="3"/>
  <c r="AA476" i="3"/>
  <c r="AF476" i="3"/>
  <c r="AG476" i="3" s="1"/>
  <c r="AH476" i="3"/>
  <c r="AI476" i="3"/>
  <c r="AJ476" i="3"/>
  <c r="AK476" i="3"/>
  <c r="AL476" i="3" s="1"/>
  <c r="AM476" i="3"/>
  <c r="AN476" i="3"/>
  <c r="W477" i="3"/>
  <c r="X477" i="3"/>
  <c r="Y477" i="3"/>
  <c r="AB477" i="3"/>
  <c r="Z477" i="3"/>
  <c r="AA477" i="3"/>
  <c r="AE477" i="3"/>
  <c r="AH477" i="3"/>
  <c r="AI477" i="3" s="1"/>
  <c r="AJ477" i="3"/>
  <c r="AM477" i="3"/>
  <c r="AN477" i="3"/>
  <c r="W478" i="3"/>
  <c r="X478" i="3"/>
  <c r="Y478" i="3"/>
  <c r="AB478" i="3" s="1"/>
  <c r="Z478" i="3"/>
  <c r="AA478" i="3"/>
  <c r="AE478" i="3"/>
  <c r="AH478" i="3"/>
  <c r="AI478" i="3"/>
  <c r="AJ478" i="3"/>
  <c r="AM478" i="3"/>
  <c r="AN478" i="3"/>
  <c r="W479" i="3"/>
  <c r="X479" i="3"/>
  <c r="Y479" i="3"/>
  <c r="AB479" i="3" s="1"/>
  <c r="Z479" i="3"/>
  <c r="AA479" i="3"/>
  <c r="AE479" i="3"/>
  <c r="AH479" i="3"/>
  <c r="AI479" i="3" s="1"/>
  <c r="AJ479" i="3"/>
  <c r="AM479" i="3"/>
  <c r="AN479" i="3"/>
  <c r="W480" i="3"/>
  <c r="X480" i="3"/>
  <c r="Y480" i="3"/>
  <c r="AE480" i="3" s="1"/>
  <c r="Z480" i="3"/>
  <c r="AA480" i="3"/>
  <c r="AF480" i="3"/>
  <c r="AG480" i="3" s="1"/>
  <c r="AH480" i="3"/>
  <c r="AI480" i="3"/>
  <c r="AJ480" i="3"/>
  <c r="AK480" i="3"/>
  <c r="AL480" i="3" s="1"/>
  <c r="AM480" i="3"/>
  <c r="AN480" i="3"/>
  <c r="W481" i="3"/>
  <c r="X481" i="3"/>
  <c r="Y481" i="3"/>
  <c r="AB481" i="3"/>
  <c r="Z481" i="3"/>
  <c r="AA481" i="3"/>
  <c r="AE481" i="3"/>
  <c r="AH481" i="3"/>
  <c r="AI481" i="3" s="1"/>
  <c r="AJ481" i="3"/>
  <c r="AM481" i="3"/>
  <c r="AN481" i="3"/>
  <c r="W482" i="3"/>
  <c r="X482" i="3"/>
  <c r="Y482" i="3"/>
  <c r="AB482" i="3" s="1"/>
  <c r="Z482" i="3"/>
  <c r="AA482" i="3"/>
  <c r="AE482" i="3"/>
  <c r="AH482" i="3"/>
  <c r="AI482" i="3"/>
  <c r="AJ482" i="3"/>
  <c r="AM482" i="3"/>
  <c r="AN482" i="3"/>
  <c r="W483" i="3"/>
  <c r="X483" i="3"/>
  <c r="Y483" i="3"/>
  <c r="AE483" i="3" s="1"/>
  <c r="Z483" i="3"/>
  <c r="AA483" i="3"/>
  <c r="AF483" i="3"/>
  <c r="AG483" i="3" s="1"/>
  <c r="AH483" i="3"/>
  <c r="AI483" i="3"/>
  <c r="AJ483" i="3"/>
  <c r="AK483" i="3"/>
  <c r="AL483" i="3" s="1"/>
  <c r="AM483" i="3"/>
  <c r="AN483" i="3"/>
  <c r="W484" i="3"/>
  <c r="X484" i="3"/>
  <c r="Y484" i="3"/>
  <c r="AB484" i="3"/>
  <c r="Z484" i="3"/>
  <c r="AA484" i="3"/>
  <c r="AE484" i="3"/>
  <c r="AH484" i="3"/>
  <c r="AI484" i="3" s="1"/>
  <c r="AJ484" i="3"/>
  <c r="AM484" i="3"/>
  <c r="AN484" i="3"/>
  <c r="W485" i="3"/>
  <c r="X485" i="3"/>
  <c r="Y485" i="3"/>
  <c r="AE485" i="3" s="1"/>
  <c r="Z485" i="3"/>
  <c r="AA485" i="3"/>
  <c r="AH485" i="3"/>
  <c r="AI485" i="3" s="1"/>
  <c r="AJ485" i="3"/>
  <c r="AK485" i="3"/>
  <c r="AL485" i="3"/>
  <c r="AM485" i="3"/>
  <c r="AN485" i="3"/>
  <c r="W486" i="3"/>
  <c r="X486" i="3"/>
  <c r="Y486" i="3"/>
  <c r="AB486" i="3" s="1"/>
  <c r="Z486" i="3"/>
  <c r="AA486" i="3"/>
  <c r="AE486" i="3"/>
  <c r="AH486" i="3"/>
  <c r="AI486" i="3"/>
  <c r="AJ486" i="3"/>
  <c r="AM486" i="3"/>
  <c r="AN486" i="3"/>
  <c r="W487" i="3"/>
  <c r="X487" i="3"/>
  <c r="Y487" i="3"/>
  <c r="AB487" i="3" s="1"/>
  <c r="Z487" i="3"/>
  <c r="AA487" i="3"/>
  <c r="AE487" i="3"/>
  <c r="AH487" i="3"/>
  <c r="AI487" i="3" s="1"/>
  <c r="AJ487" i="3"/>
  <c r="AM487" i="3"/>
  <c r="AN487" i="3"/>
  <c r="W488" i="3"/>
  <c r="X488" i="3"/>
  <c r="Y488" i="3"/>
  <c r="AB488" i="3" s="1"/>
  <c r="AD488" i="3"/>
  <c r="Z488" i="3"/>
  <c r="AA488" i="3"/>
  <c r="AC488" i="3" s="1"/>
  <c r="AH488" i="3"/>
  <c r="AI488" i="3"/>
  <c r="AJ488" i="3"/>
  <c r="AK488" i="3"/>
  <c r="AL488" i="3" s="1"/>
  <c r="AM488" i="3"/>
  <c r="AN488" i="3"/>
  <c r="W489" i="3"/>
  <c r="X489" i="3"/>
  <c r="Y489" i="3"/>
  <c r="Z489" i="3"/>
  <c r="AA489" i="3"/>
  <c r="AH489" i="3"/>
  <c r="AI489" i="3" s="1"/>
  <c r="AJ489" i="3"/>
  <c r="AK489" i="3"/>
  <c r="AL489" i="3" s="1"/>
  <c r="AM489" i="3"/>
  <c r="AN489" i="3"/>
  <c r="W490" i="3"/>
  <c r="X490" i="3"/>
  <c r="Y490" i="3"/>
  <c r="AB490" i="3"/>
  <c r="Z490" i="3"/>
  <c r="AA490" i="3"/>
  <c r="AE490" i="3"/>
  <c r="AH490" i="3"/>
  <c r="AI490" i="3"/>
  <c r="AJ490" i="3"/>
  <c r="AM490" i="3"/>
  <c r="AN490" i="3"/>
  <c r="W491" i="3"/>
  <c r="X491" i="3"/>
  <c r="Y491" i="3"/>
  <c r="AB491" i="3"/>
  <c r="AC491" i="3"/>
  <c r="AD491" i="3" s="1"/>
  <c r="Z491" i="3"/>
  <c r="AA491" i="3"/>
  <c r="AK491" i="3" s="1"/>
  <c r="AL491" i="3" s="1"/>
  <c r="AE491" i="3"/>
  <c r="AF491" i="3" s="1"/>
  <c r="AG491" i="3" s="1"/>
  <c r="AH491" i="3"/>
  <c r="AI491" i="3"/>
  <c r="AJ491" i="3"/>
  <c r="AM491" i="3"/>
  <c r="AN491" i="3"/>
  <c r="W492" i="3"/>
  <c r="X492" i="3"/>
  <c r="Y492" i="3"/>
  <c r="AB492" i="3" s="1"/>
  <c r="Z492" i="3"/>
  <c r="AA492" i="3"/>
  <c r="AK492" i="3" s="1"/>
  <c r="AL492" i="3" s="1"/>
  <c r="AE492" i="3"/>
  <c r="AF492" i="3" s="1"/>
  <c r="AG492" i="3" s="1"/>
  <c r="AH492" i="3"/>
  <c r="AI492" i="3"/>
  <c r="AJ492" i="3"/>
  <c r="AM492" i="3"/>
  <c r="AN492" i="3"/>
  <c r="W493" i="3"/>
  <c r="X493" i="3"/>
  <c r="Y493" i="3"/>
  <c r="Z493" i="3"/>
  <c r="AA493" i="3"/>
  <c r="AH493" i="3"/>
  <c r="AI493" i="3" s="1"/>
  <c r="AJ493" i="3"/>
  <c r="AK493" i="3"/>
  <c r="AL493" i="3" s="1"/>
  <c r="AM493" i="3"/>
  <c r="AN493" i="3"/>
  <c r="W494" i="3"/>
  <c r="X494" i="3"/>
  <c r="Y494" i="3"/>
  <c r="AB494" i="3"/>
  <c r="Z494" i="3"/>
  <c r="AA494" i="3"/>
  <c r="AE494" i="3"/>
  <c r="AH494" i="3"/>
  <c r="AI494" i="3"/>
  <c r="AJ494" i="3"/>
  <c r="AM494" i="3"/>
  <c r="AN494" i="3"/>
  <c r="W495" i="3"/>
  <c r="X495" i="3"/>
  <c r="Y495" i="3"/>
  <c r="AB495" i="3"/>
  <c r="AC495" i="3"/>
  <c r="AD495" i="3" s="1"/>
  <c r="Z495" i="3"/>
  <c r="AA495" i="3"/>
  <c r="AK495" i="3" s="1"/>
  <c r="AL495" i="3" s="1"/>
  <c r="AE495" i="3"/>
  <c r="AF495" i="3" s="1"/>
  <c r="AG495" i="3" s="1"/>
  <c r="AH495" i="3"/>
  <c r="AI495" i="3"/>
  <c r="AJ495" i="3"/>
  <c r="AM495" i="3"/>
  <c r="AN495" i="3"/>
  <c r="W496" i="3"/>
  <c r="X496" i="3"/>
  <c r="Y496" i="3"/>
  <c r="AB496" i="3" s="1"/>
  <c r="Z496" i="3"/>
  <c r="AA496" i="3"/>
  <c r="AK496" i="3" s="1"/>
  <c r="AL496" i="3" s="1"/>
  <c r="AE496" i="3"/>
  <c r="AF496" i="3" s="1"/>
  <c r="AG496" i="3" s="1"/>
  <c r="AH496" i="3"/>
  <c r="AI496" i="3"/>
  <c r="AJ496" i="3"/>
  <c r="AM496" i="3"/>
  <c r="AN496" i="3"/>
  <c r="W497" i="3"/>
  <c r="X497" i="3"/>
  <c r="Y497" i="3"/>
  <c r="Z497" i="3"/>
  <c r="AA497" i="3"/>
  <c r="AH497" i="3"/>
  <c r="AI497" i="3" s="1"/>
  <c r="AJ497" i="3"/>
  <c r="AK497" i="3"/>
  <c r="AL497" i="3" s="1"/>
  <c r="AM497" i="3"/>
  <c r="AN497" i="3"/>
  <c r="W498" i="3"/>
  <c r="X498" i="3"/>
  <c r="Y498" i="3"/>
  <c r="AB498" i="3"/>
  <c r="Z498" i="3"/>
  <c r="AA498" i="3"/>
  <c r="AE498" i="3"/>
  <c r="AH498" i="3"/>
  <c r="AI498" i="3"/>
  <c r="AJ498" i="3"/>
  <c r="AM498" i="3"/>
  <c r="AN498" i="3"/>
  <c r="W499" i="3"/>
  <c r="X499" i="3"/>
  <c r="Y499" i="3"/>
  <c r="AB499" i="3"/>
  <c r="Z499" i="3"/>
  <c r="AA499" i="3"/>
  <c r="AF499" i="3" s="1"/>
  <c r="AE499" i="3"/>
  <c r="AG499" i="3"/>
  <c r="AH499" i="3"/>
  <c r="AI499" i="3" s="1"/>
  <c r="AJ499" i="3"/>
  <c r="AK499" i="3"/>
  <c r="AL499" i="3" s="1"/>
  <c r="AM499" i="3"/>
  <c r="AN499" i="3"/>
  <c r="W500" i="3"/>
  <c r="X500" i="3"/>
  <c r="Y500" i="3"/>
  <c r="AB500" i="3"/>
  <c r="AC500" i="3"/>
  <c r="AD500" i="3" s="1"/>
  <c r="Z500" i="3"/>
  <c r="AA500" i="3"/>
  <c r="AK500" i="3" s="1"/>
  <c r="AL500" i="3" s="1"/>
  <c r="AE500" i="3"/>
  <c r="AF500" i="3" s="1"/>
  <c r="AG500" i="3" s="1"/>
  <c r="AH500" i="3"/>
  <c r="AI500" i="3"/>
  <c r="AJ500" i="3"/>
  <c r="AM500" i="3"/>
  <c r="AN500" i="3"/>
  <c r="W501" i="3"/>
  <c r="X501" i="3"/>
  <c r="Y501" i="3"/>
  <c r="Z501" i="3"/>
  <c r="AA501" i="3"/>
  <c r="AH501" i="3"/>
  <c r="AI501" i="3" s="1"/>
  <c r="AJ501" i="3"/>
  <c r="AK501" i="3"/>
  <c r="AL501" i="3" s="1"/>
  <c r="AM501" i="3"/>
  <c r="AN501" i="3"/>
  <c r="W502" i="3"/>
  <c r="X502" i="3"/>
  <c r="Y502" i="3"/>
  <c r="AB502" i="3"/>
  <c r="Z502" i="3"/>
  <c r="AA502" i="3"/>
  <c r="AE502" i="3"/>
  <c r="AH502" i="3"/>
  <c r="AI502" i="3"/>
  <c r="AJ502" i="3"/>
  <c r="AM502" i="3"/>
  <c r="AN502" i="3"/>
  <c r="W503" i="3"/>
  <c r="X503" i="3"/>
  <c r="Y503" i="3"/>
  <c r="AB503" i="3"/>
  <c r="AC503" i="3"/>
  <c r="AD503" i="3" s="1"/>
  <c r="Z503" i="3"/>
  <c r="AA503" i="3"/>
  <c r="AK503" i="3" s="1"/>
  <c r="AL503" i="3" s="1"/>
  <c r="AE503" i="3"/>
  <c r="AF503" i="3" s="1"/>
  <c r="AG503" i="3" s="1"/>
  <c r="AH503" i="3"/>
  <c r="AI503" i="3"/>
  <c r="AJ503" i="3"/>
  <c r="AM503" i="3"/>
  <c r="AN503" i="3"/>
  <c r="W504" i="3"/>
  <c r="X504" i="3"/>
  <c r="Y504" i="3"/>
  <c r="AB504" i="3" s="1"/>
  <c r="Z504" i="3"/>
  <c r="AA504" i="3"/>
  <c r="AK504" i="3" s="1"/>
  <c r="AL504" i="3" s="1"/>
  <c r="AH504" i="3"/>
  <c r="AI504" i="3"/>
  <c r="AJ504" i="3"/>
  <c r="AM504" i="3"/>
  <c r="AN504" i="3"/>
  <c r="W505" i="3"/>
  <c r="X505" i="3"/>
  <c r="Y505" i="3"/>
  <c r="Z505" i="3"/>
  <c r="AA505" i="3"/>
  <c r="AH505" i="3"/>
  <c r="AI505" i="3" s="1"/>
  <c r="AJ505" i="3"/>
  <c r="AK505" i="3"/>
  <c r="AL505" i="3" s="1"/>
  <c r="AM505" i="3"/>
  <c r="AN505" i="3"/>
  <c r="W506" i="3"/>
  <c r="X506" i="3"/>
  <c r="Y506" i="3"/>
  <c r="AB506" i="3"/>
  <c r="Z506" i="3"/>
  <c r="AA506" i="3"/>
  <c r="AE506" i="3"/>
  <c r="AH506" i="3"/>
  <c r="AI506" i="3"/>
  <c r="AJ506" i="3"/>
  <c r="AM506" i="3"/>
  <c r="AN506" i="3"/>
  <c r="W507" i="3"/>
  <c r="X507" i="3"/>
  <c r="Y507" i="3"/>
  <c r="AB507" i="3"/>
  <c r="AC507" i="3"/>
  <c r="AD507" i="3" s="1"/>
  <c r="Z507" i="3"/>
  <c r="AA507" i="3"/>
  <c r="AE507" i="3"/>
  <c r="AH507" i="3"/>
  <c r="AI507" i="3" s="1"/>
  <c r="AJ507" i="3"/>
  <c r="AK507" i="3"/>
  <c r="AL507" i="3" s="1"/>
  <c r="AM507" i="3"/>
  <c r="AN507" i="3"/>
  <c r="W508" i="3"/>
  <c r="X508" i="3"/>
  <c r="Y508" i="3"/>
  <c r="AB508" i="3"/>
  <c r="Z508" i="3"/>
  <c r="AA508" i="3"/>
  <c r="AH508" i="3"/>
  <c r="AI508" i="3"/>
  <c r="AJ508" i="3"/>
  <c r="AK508" i="3"/>
  <c r="AL508" i="3" s="1"/>
  <c r="AM508" i="3"/>
  <c r="AN508" i="3"/>
  <c r="W509" i="3"/>
  <c r="X509" i="3"/>
  <c r="Y509" i="3"/>
  <c r="AB509" i="3"/>
  <c r="Z509" i="3"/>
  <c r="AA509" i="3"/>
  <c r="AE509" i="3"/>
  <c r="AH509" i="3"/>
  <c r="AI509" i="3" s="1"/>
  <c r="AJ509" i="3"/>
  <c r="AM509" i="3"/>
  <c r="AN509" i="3"/>
  <c r="W510" i="3"/>
  <c r="X510" i="3"/>
  <c r="Y510" i="3"/>
  <c r="AB510" i="3" s="1"/>
  <c r="Z510" i="3"/>
  <c r="AA510" i="3"/>
  <c r="AE510" i="3"/>
  <c r="AH510" i="3"/>
  <c r="AI510" i="3"/>
  <c r="AJ510" i="3"/>
  <c r="AM510" i="3"/>
  <c r="AN510" i="3"/>
  <c r="W511" i="3"/>
  <c r="X511" i="3"/>
  <c r="Y511" i="3"/>
  <c r="AB511" i="3" s="1"/>
  <c r="Z511" i="3"/>
  <c r="AA511" i="3"/>
  <c r="AE511" i="3"/>
  <c r="AH511" i="3"/>
  <c r="AI511" i="3" s="1"/>
  <c r="AJ511" i="3"/>
  <c r="AM511" i="3"/>
  <c r="AN511" i="3"/>
  <c r="W512" i="3"/>
  <c r="X512" i="3"/>
  <c r="Y512" i="3"/>
  <c r="AE512" i="3" s="1"/>
  <c r="Z512" i="3"/>
  <c r="AA512" i="3"/>
  <c r="AF512" i="3"/>
  <c r="AG512" i="3" s="1"/>
  <c r="AH512" i="3"/>
  <c r="AI512" i="3"/>
  <c r="AJ512" i="3"/>
  <c r="AK512" i="3"/>
  <c r="AL512" i="3" s="1"/>
  <c r="AM512" i="3"/>
  <c r="AN512" i="3"/>
  <c r="W513" i="3"/>
  <c r="X513" i="3"/>
  <c r="Y513" i="3"/>
  <c r="AB513" i="3"/>
  <c r="Z513" i="3"/>
  <c r="AA513" i="3"/>
  <c r="AE513" i="3"/>
  <c r="AH513" i="3"/>
  <c r="AI513" i="3" s="1"/>
  <c r="AJ513" i="3"/>
  <c r="AM513" i="3"/>
  <c r="AN513" i="3"/>
  <c r="W514" i="3"/>
  <c r="X514" i="3"/>
  <c r="Y514" i="3"/>
  <c r="AB514" i="3" s="1"/>
  <c r="Z514" i="3"/>
  <c r="AA514" i="3"/>
  <c r="AE514" i="3"/>
  <c r="AH514" i="3"/>
  <c r="AI514" i="3"/>
  <c r="AJ514" i="3"/>
  <c r="AM514" i="3"/>
  <c r="AN514" i="3"/>
  <c r="W515" i="3"/>
  <c r="X515" i="3"/>
  <c r="Y515" i="3"/>
  <c r="AB515" i="3" s="1"/>
  <c r="Z515" i="3"/>
  <c r="AA515" i="3"/>
  <c r="AE515" i="3"/>
  <c r="AH515" i="3"/>
  <c r="AI515" i="3" s="1"/>
  <c r="AJ515" i="3"/>
  <c r="AM515" i="3"/>
  <c r="AN515" i="3"/>
  <c r="W516" i="3"/>
  <c r="X516" i="3"/>
  <c r="Y516" i="3"/>
  <c r="AE516" i="3" s="1"/>
  <c r="Z516" i="3"/>
  <c r="AA516" i="3"/>
  <c r="AF516" i="3"/>
  <c r="AG516" i="3" s="1"/>
  <c r="AH516" i="3"/>
  <c r="AI516" i="3"/>
  <c r="AJ516" i="3"/>
  <c r="AK516" i="3"/>
  <c r="AL516" i="3" s="1"/>
  <c r="AM516" i="3"/>
  <c r="AN516" i="3"/>
  <c r="W517" i="3"/>
  <c r="X517" i="3"/>
  <c r="Y517" i="3"/>
  <c r="AB517" i="3"/>
  <c r="Z517" i="3"/>
  <c r="AA517" i="3"/>
  <c r="AE517" i="3"/>
  <c r="AH517" i="3"/>
  <c r="AI517" i="3" s="1"/>
  <c r="AJ517" i="3"/>
  <c r="AM517" i="3"/>
  <c r="AN517" i="3"/>
  <c r="W518" i="3"/>
  <c r="X518" i="3"/>
  <c r="Y518" i="3"/>
  <c r="AB518" i="3" s="1"/>
  <c r="Z518" i="3"/>
  <c r="AA518" i="3"/>
  <c r="AE518" i="3"/>
  <c r="AH518" i="3"/>
  <c r="AI518" i="3"/>
  <c r="AJ518" i="3"/>
  <c r="AM518" i="3"/>
  <c r="AN518" i="3"/>
  <c r="W519" i="3"/>
  <c r="X519" i="3"/>
  <c r="Y519" i="3"/>
  <c r="AB519" i="3" s="1"/>
  <c r="Z519" i="3"/>
  <c r="AA519" i="3"/>
  <c r="AE519" i="3"/>
  <c r="AH519" i="3"/>
  <c r="AI519" i="3" s="1"/>
  <c r="AJ519" i="3"/>
  <c r="AM519" i="3"/>
  <c r="AN519" i="3"/>
  <c r="W520" i="3"/>
  <c r="X520" i="3"/>
  <c r="Y520" i="3"/>
  <c r="AB520" i="3" s="1"/>
  <c r="AC520" i="3" s="1"/>
  <c r="AD520" i="3"/>
  <c r="Z520" i="3"/>
  <c r="AA520" i="3"/>
  <c r="AH520" i="3"/>
  <c r="AI520" i="3"/>
  <c r="AJ520" i="3"/>
  <c r="AK520" i="3"/>
  <c r="AL520" i="3"/>
  <c r="AM520" i="3"/>
  <c r="AN520" i="3"/>
  <c r="W521" i="3"/>
  <c r="X521" i="3"/>
  <c r="Y521" i="3"/>
  <c r="Z521" i="3"/>
  <c r="AA521" i="3"/>
  <c r="AH521" i="3"/>
  <c r="AI521" i="3" s="1"/>
  <c r="AJ521" i="3"/>
  <c r="AK521" i="3"/>
  <c r="AL521" i="3" s="1"/>
  <c r="AM521" i="3"/>
  <c r="AN521" i="3"/>
  <c r="W522" i="3"/>
  <c r="X522" i="3"/>
  <c r="Y522" i="3"/>
  <c r="AB522" i="3"/>
  <c r="Z522" i="3"/>
  <c r="AA522" i="3"/>
  <c r="AE522" i="3"/>
  <c r="AH522" i="3"/>
  <c r="AI522" i="3"/>
  <c r="AJ522" i="3"/>
  <c r="AM522" i="3"/>
  <c r="AN522" i="3"/>
  <c r="W523" i="3"/>
  <c r="X523" i="3"/>
  <c r="Y523" i="3"/>
  <c r="AB523" i="3"/>
  <c r="Z523" i="3"/>
  <c r="AA523" i="3"/>
  <c r="AF523" i="3" s="1"/>
  <c r="AE523" i="3"/>
  <c r="AG523" i="3"/>
  <c r="AH523" i="3"/>
  <c r="AI523" i="3" s="1"/>
  <c r="AJ523" i="3"/>
  <c r="AK523" i="3"/>
  <c r="AL523" i="3" s="1"/>
  <c r="AM523" i="3"/>
  <c r="AN523" i="3"/>
  <c r="W524" i="3"/>
  <c r="X524" i="3"/>
  <c r="Y524" i="3"/>
  <c r="AB524" i="3"/>
  <c r="AC524" i="3"/>
  <c r="AD524" i="3" s="1"/>
  <c r="Z524" i="3"/>
  <c r="AA524" i="3"/>
  <c r="AH524" i="3"/>
  <c r="AI524" i="3" s="1"/>
  <c r="AJ524" i="3"/>
  <c r="AK524" i="3"/>
  <c r="AL524" i="3"/>
  <c r="AM524" i="3"/>
  <c r="AN524" i="3"/>
  <c r="W525" i="3"/>
  <c r="X525" i="3"/>
  <c r="Y525" i="3"/>
  <c r="AE525" i="3" s="1"/>
  <c r="Z525" i="3"/>
  <c r="AA525" i="3"/>
  <c r="AF525" i="3"/>
  <c r="AG525" i="3" s="1"/>
  <c r="AH525" i="3"/>
  <c r="AI525" i="3"/>
  <c r="AJ525" i="3"/>
  <c r="AK525" i="3"/>
  <c r="AL525" i="3" s="1"/>
  <c r="AM525" i="3"/>
  <c r="AN525" i="3"/>
  <c r="W526" i="3"/>
  <c r="X526" i="3"/>
  <c r="Y526" i="3"/>
  <c r="AB526" i="3"/>
  <c r="Z526" i="3"/>
  <c r="AA526" i="3"/>
  <c r="AE526" i="3"/>
  <c r="AH526" i="3"/>
  <c r="AI526" i="3" s="1"/>
  <c r="AJ526" i="3"/>
  <c r="AM526" i="3"/>
  <c r="AN526" i="3"/>
  <c r="W527" i="3"/>
  <c r="X527" i="3"/>
  <c r="Y527" i="3"/>
  <c r="AB527" i="3"/>
  <c r="Z527" i="3"/>
  <c r="AA527" i="3"/>
  <c r="AE527" i="3"/>
  <c r="AF527" i="3"/>
  <c r="AG527" i="3" s="1"/>
  <c r="AH527" i="3"/>
  <c r="AI527" i="3"/>
  <c r="AJ527" i="3"/>
  <c r="AK527" i="3"/>
  <c r="AL527" i="3" s="1"/>
  <c r="AM527" i="3"/>
  <c r="AN527" i="3"/>
  <c r="W528" i="3"/>
  <c r="X528" i="3"/>
  <c r="Y528" i="3"/>
  <c r="AB528" i="3"/>
  <c r="Z528" i="3"/>
  <c r="AA528" i="3"/>
  <c r="AE528" i="3"/>
  <c r="AH528" i="3"/>
  <c r="AI528" i="3" s="1"/>
  <c r="AJ528" i="3"/>
  <c r="AM528" i="3"/>
  <c r="AN528" i="3"/>
  <c r="W529" i="3"/>
  <c r="X529" i="3"/>
  <c r="Y529" i="3"/>
  <c r="AE529" i="3" s="1"/>
  <c r="Z529" i="3"/>
  <c r="AA529" i="3"/>
  <c r="AF529" i="3"/>
  <c r="AG529" i="3" s="1"/>
  <c r="AH529" i="3"/>
  <c r="AI529" i="3" s="1"/>
  <c r="AJ529" i="3"/>
  <c r="AK529" i="3"/>
  <c r="AL529" i="3" s="1"/>
  <c r="AM529" i="3"/>
  <c r="AN529" i="3"/>
  <c r="W530" i="3"/>
  <c r="X530" i="3"/>
  <c r="Y530" i="3"/>
  <c r="AB530" i="3"/>
  <c r="Z530" i="3"/>
  <c r="AA530" i="3"/>
  <c r="AE530" i="3"/>
  <c r="AH530" i="3"/>
  <c r="AI530" i="3" s="1"/>
  <c r="AJ530" i="3"/>
  <c r="AM530" i="3"/>
  <c r="AN530" i="3"/>
  <c r="W531" i="3"/>
  <c r="X531" i="3"/>
  <c r="Y531" i="3"/>
  <c r="AB531" i="3"/>
  <c r="Z531" i="3"/>
  <c r="AA531" i="3"/>
  <c r="AE531" i="3"/>
  <c r="AH531" i="3"/>
  <c r="AI531" i="3" s="1"/>
  <c r="AJ531" i="3"/>
  <c r="AM531" i="3"/>
  <c r="AN531" i="3"/>
  <c r="W532" i="3"/>
  <c r="X532" i="3"/>
  <c r="Y532" i="3"/>
  <c r="AE532" i="3" s="1"/>
  <c r="Z532" i="3"/>
  <c r="AA532" i="3"/>
  <c r="AF532" i="3"/>
  <c r="AG532" i="3" s="1"/>
  <c r="AH532" i="3"/>
  <c r="AI532" i="3" s="1"/>
  <c r="AJ532" i="3"/>
  <c r="AK532" i="3"/>
  <c r="AL532" i="3" s="1"/>
  <c r="AM532" i="3"/>
  <c r="AN532" i="3"/>
  <c r="W533" i="3"/>
  <c r="X533" i="3"/>
  <c r="Y533" i="3"/>
  <c r="AB533" i="3"/>
  <c r="Z533" i="3"/>
  <c r="AA533" i="3"/>
  <c r="AE533" i="3"/>
  <c r="AH533" i="3"/>
  <c r="AI533" i="3" s="1"/>
  <c r="AJ533" i="3"/>
  <c r="AM533" i="3"/>
  <c r="AN533" i="3"/>
  <c r="W534" i="3"/>
  <c r="X534" i="3"/>
  <c r="Y534" i="3"/>
  <c r="AB534" i="3" s="1"/>
  <c r="Z534" i="3"/>
  <c r="AA534" i="3"/>
  <c r="AE534" i="3"/>
  <c r="AH534" i="3"/>
  <c r="AI534" i="3" s="1"/>
  <c r="AJ534" i="3"/>
  <c r="AM534" i="3"/>
  <c r="AN534" i="3"/>
  <c r="W535" i="3"/>
  <c r="X535" i="3"/>
  <c r="Y535" i="3"/>
  <c r="AB535" i="3" s="1"/>
  <c r="Z535" i="3"/>
  <c r="AA535" i="3"/>
  <c r="AE535" i="3"/>
  <c r="AH535" i="3"/>
  <c r="AI535" i="3" s="1"/>
  <c r="AJ535" i="3"/>
  <c r="AM535" i="3"/>
  <c r="AN535" i="3"/>
  <c r="W536" i="3"/>
  <c r="X536" i="3"/>
  <c r="Y536" i="3"/>
  <c r="AB536" i="3" s="1"/>
  <c r="AD536" i="3"/>
  <c r="Z536" i="3"/>
  <c r="AA536" i="3"/>
  <c r="AC536" i="3" s="1"/>
  <c r="AH536" i="3"/>
  <c r="AI536" i="3"/>
  <c r="AJ536" i="3"/>
  <c r="AK536" i="3"/>
  <c r="AL536" i="3" s="1"/>
  <c r="AM536" i="3"/>
  <c r="AN536" i="3"/>
  <c r="W537" i="3"/>
  <c r="X537" i="3"/>
  <c r="Y537" i="3"/>
  <c r="Z537" i="3"/>
  <c r="AA537" i="3"/>
  <c r="AH537" i="3"/>
  <c r="AI537" i="3"/>
  <c r="AJ537" i="3"/>
  <c r="AM537" i="3"/>
  <c r="AN537" i="3"/>
  <c r="W538" i="3"/>
  <c r="X538" i="3"/>
  <c r="Y538" i="3"/>
  <c r="AB538" i="3" s="1"/>
  <c r="Z538" i="3"/>
  <c r="AA538" i="3"/>
  <c r="AH538" i="3"/>
  <c r="AI538" i="3" s="1"/>
  <c r="AJ538" i="3"/>
  <c r="AM538" i="3"/>
  <c r="AN538" i="3"/>
  <c r="W539" i="3"/>
  <c r="X539" i="3"/>
  <c r="Y539" i="3"/>
  <c r="Z539" i="3"/>
  <c r="AA539" i="3"/>
  <c r="AH539" i="3"/>
  <c r="AI539" i="3" s="1"/>
  <c r="AJ539" i="3"/>
  <c r="AK539" i="3"/>
  <c r="AL539" i="3" s="1"/>
  <c r="AM539" i="3"/>
  <c r="AN539" i="3"/>
  <c r="W540" i="3"/>
  <c r="X540" i="3"/>
  <c r="Y540" i="3"/>
  <c r="AB540" i="3" s="1"/>
  <c r="AC540" i="3" s="1"/>
  <c r="AD540" i="3" s="1"/>
  <c r="Z540" i="3"/>
  <c r="AA540" i="3"/>
  <c r="AE540" i="3"/>
  <c r="AF540" i="3" s="1"/>
  <c r="AG540" i="3" s="1"/>
  <c r="AH540" i="3"/>
  <c r="AI540" i="3"/>
  <c r="AJ540" i="3"/>
  <c r="AK540" i="3"/>
  <c r="AL540" i="3" s="1"/>
  <c r="AM540" i="3"/>
  <c r="AN540" i="3"/>
  <c r="W541" i="3"/>
  <c r="X541" i="3"/>
  <c r="Y541" i="3"/>
  <c r="AB541" i="3" s="1"/>
  <c r="Z541" i="3"/>
  <c r="AA541" i="3"/>
  <c r="AC541" i="3" s="1"/>
  <c r="AD541" i="3" s="1"/>
  <c r="AE541" i="3"/>
  <c r="AH541" i="3"/>
  <c r="AI541" i="3" s="1"/>
  <c r="AJ541" i="3"/>
  <c r="AM541" i="3"/>
  <c r="AN541" i="3"/>
  <c r="W542" i="3"/>
  <c r="X542" i="3"/>
  <c r="Y542" i="3"/>
  <c r="AB542" i="3" s="1"/>
  <c r="Z542" i="3"/>
  <c r="AA542" i="3"/>
  <c r="AH542" i="3"/>
  <c r="AI542" i="3" s="1"/>
  <c r="AJ542" i="3"/>
  <c r="AM542" i="3"/>
  <c r="AN542" i="3"/>
  <c r="W543" i="3"/>
  <c r="X543" i="3"/>
  <c r="Y543" i="3"/>
  <c r="Z543" i="3"/>
  <c r="AA543" i="3"/>
  <c r="AH543" i="3"/>
  <c r="AI543" i="3" s="1"/>
  <c r="AJ543" i="3"/>
  <c r="AK543" i="3"/>
  <c r="AL543" i="3" s="1"/>
  <c r="AM543" i="3"/>
  <c r="AN543" i="3"/>
  <c r="W544" i="3"/>
  <c r="X544" i="3"/>
  <c r="Y544" i="3"/>
  <c r="AB544" i="3" s="1"/>
  <c r="AC544" i="3" s="1"/>
  <c r="AD544" i="3" s="1"/>
  <c r="Z544" i="3"/>
  <c r="AA544" i="3"/>
  <c r="AE544" i="3"/>
  <c r="AF544" i="3" s="1"/>
  <c r="AG544" i="3" s="1"/>
  <c r="AH544" i="3"/>
  <c r="AI544" i="3"/>
  <c r="AJ544" i="3"/>
  <c r="AK544" i="3"/>
  <c r="AL544" i="3" s="1"/>
  <c r="AM544" i="3"/>
  <c r="AN544" i="3"/>
  <c r="W545" i="3"/>
  <c r="X545" i="3"/>
  <c r="Y545" i="3"/>
  <c r="AB545" i="3" s="1"/>
  <c r="Z545" i="3"/>
  <c r="AA545" i="3"/>
  <c r="AC545" i="3" s="1"/>
  <c r="AD545" i="3" s="1"/>
  <c r="AE545" i="3"/>
  <c r="AH545" i="3"/>
  <c r="AI545" i="3" s="1"/>
  <c r="AJ545" i="3"/>
  <c r="AM545" i="3"/>
  <c r="AN545" i="3"/>
  <c r="W546" i="3"/>
  <c r="X546" i="3"/>
  <c r="Y546" i="3"/>
  <c r="AB546" i="3" s="1"/>
  <c r="Z546" i="3"/>
  <c r="AA546" i="3"/>
  <c r="AH546" i="3"/>
  <c r="AI546" i="3" s="1"/>
  <c r="AJ546" i="3"/>
  <c r="AM546" i="3"/>
  <c r="AN546" i="3"/>
  <c r="W547" i="3"/>
  <c r="X547" i="3"/>
  <c r="Y547" i="3"/>
  <c r="AB547" i="3" s="1"/>
  <c r="Z547" i="3"/>
  <c r="AA547" i="3"/>
  <c r="AE547" i="3"/>
  <c r="AF547" i="3" s="1"/>
  <c r="AG547" i="3" s="1"/>
  <c r="AH547" i="3"/>
  <c r="AI547" i="3"/>
  <c r="AJ547" i="3"/>
  <c r="AK547" i="3"/>
  <c r="AL547" i="3" s="1"/>
  <c r="AM547" i="3"/>
  <c r="AN547" i="3"/>
  <c r="W548" i="3"/>
  <c r="X548" i="3"/>
  <c r="Y548" i="3"/>
  <c r="AB548" i="3" s="1"/>
  <c r="Z548" i="3"/>
  <c r="AA548" i="3"/>
  <c r="AC548" i="3" s="1"/>
  <c r="AD548" i="3" s="1"/>
  <c r="AH548" i="3"/>
  <c r="AI548" i="3" s="1"/>
  <c r="AJ548" i="3"/>
  <c r="AK548" i="3"/>
  <c r="AL548" i="3" s="1"/>
  <c r="AM548" i="3"/>
  <c r="AN548" i="3"/>
  <c r="W549" i="3"/>
  <c r="X549" i="3"/>
  <c r="Y549" i="3"/>
  <c r="AB549" i="3"/>
  <c r="Z549" i="3"/>
  <c r="AA549" i="3"/>
  <c r="AE549" i="3"/>
  <c r="AH549" i="3"/>
  <c r="AI549" i="3" s="1"/>
  <c r="AJ549" i="3"/>
  <c r="AM549" i="3"/>
  <c r="AN549" i="3"/>
  <c r="W550" i="3"/>
  <c r="X550" i="3"/>
  <c r="Y550" i="3"/>
  <c r="AB550" i="3"/>
  <c r="Z550" i="3"/>
  <c r="AA550" i="3"/>
  <c r="AE550" i="3"/>
  <c r="AH550" i="3"/>
  <c r="AI550" i="3" s="1"/>
  <c r="AJ550" i="3"/>
  <c r="AM550" i="3"/>
  <c r="AN550" i="3"/>
  <c r="W551" i="3"/>
  <c r="X551" i="3"/>
  <c r="Y551" i="3"/>
  <c r="AB551" i="3"/>
  <c r="Z551" i="3"/>
  <c r="AA551" i="3"/>
  <c r="AE551" i="3"/>
  <c r="AF551" i="3"/>
  <c r="AG551" i="3" s="1"/>
  <c r="AH551" i="3"/>
  <c r="AI551" i="3"/>
  <c r="AJ551" i="3"/>
  <c r="AK551" i="3"/>
  <c r="AL551" i="3" s="1"/>
  <c r="AM551" i="3"/>
  <c r="AN551" i="3"/>
  <c r="W552" i="3"/>
  <c r="X552" i="3"/>
  <c r="Y552" i="3"/>
  <c r="AB552" i="3"/>
  <c r="Z552" i="3"/>
  <c r="AA552" i="3"/>
  <c r="AC552" i="3" s="1"/>
  <c r="AD552" i="3" s="1"/>
  <c r="AH552" i="3"/>
  <c r="AI552" i="3" s="1"/>
  <c r="AJ552" i="3"/>
  <c r="AK552" i="3"/>
  <c r="AL552" i="3" s="1"/>
  <c r="AM552" i="3"/>
  <c r="AN552" i="3"/>
  <c r="W553" i="3"/>
  <c r="X553" i="3"/>
  <c r="Y553" i="3"/>
  <c r="AB553" i="3"/>
  <c r="AC553" i="3"/>
  <c r="AD553" i="3" s="1"/>
  <c r="Z553" i="3"/>
  <c r="AA553" i="3"/>
  <c r="AK553" i="3"/>
  <c r="AL553" i="3" s="1"/>
  <c r="AE553" i="3"/>
  <c r="AH553" i="3"/>
  <c r="AI553" i="3"/>
  <c r="AJ553" i="3"/>
  <c r="AM553" i="3"/>
  <c r="AN553" i="3"/>
  <c r="W554" i="3"/>
  <c r="X554" i="3"/>
  <c r="Y554" i="3"/>
  <c r="AB554" i="3"/>
  <c r="Z554" i="3"/>
  <c r="AA554" i="3"/>
  <c r="AE554" i="3"/>
  <c r="AH554" i="3"/>
  <c r="AI554" i="3"/>
  <c r="AJ554" i="3"/>
  <c r="AM554" i="3"/>
  <c r="AN554" i="3"/>
  <c r="W555" i="3"/>
  <c r="X555" i="3"/>
  <c r="Y555" i="3"/>
  <c r="AB555" i="3"/>
  <c r="AC555" i="3"/>
  <c r="AD555" i="3" s="1"/>
  <c r="Z555" i="3"/>
  <c r="AA555" i="3"/>
  <c r="AE555" i="3"/>
  <c r="AH555" i="3"/>
  <c r="AI555" i="3"/>
  <c r="AJ555" i="3"/>
  <c r="AM555" i="3"/>
  <c r="AN555" i="3"/>
  <c r="W556" i="3"/>
  <c r="X556" i="3"/>
  <c r="Y556" i="3"/>
  <c r="AB556" i="3" s="1"/>
  <c r="Z556" i="3"/>
  <c r="AA556" i="3"/>
  <c r="AH556" i="3"/>
  <c r="AI556" i="3"/>
  <c r="AJ556" i="3"/>
  <c r="AK556" i="3"/>
  <c r="AL556" i="3" s="1"/>
  <c r="AM556" i="3"/>
  <c r="AN556" i="3"/>
  <c r="W557" i="3"/>
  <c r="X557" i="3"/>
  <c r="Y557" i="3"/>
  <c r="AB557" i="3"/>
  <c r="Z557" i="3"/>
  <c r="AA557" i="3"/>
  <c r="AE557" i="3"/>
  <c r="AH557" i="3"/>
  <c r="AI557" i="3" s="1"/>
  <c r="AJ557" i="3"/>
  <c r="AM557" i="3"/>
  <c r="AN557" i="3"/>
  <c r="W558" i="3"/>
  <c r="X558" i="3"/>
  <c r="Y558" i="3"/>
  <c r="AB558" i="3"/>
  <c r="Z558" i="3"/>
  <c r="AA558" i="3"/>
  <c r="AE558" i="3"/>
  <c r="AH558" i="3"/>
  <c r="AI558" i="3" s="1"/>
  <c r="AJ558" i="3"/>
  <c r="AM558" i="3"/>
  <c r="AN558" i="3"/>
  <c r="W559" i="3"/>
  <c r="X559" i="3"/>
  <c r="Y559" i="3"/>
  <c r="AE559" i="3" s="1"/>
  <c r="AB559" i="3"/>
  <c r="Z559" i="3"/>
  <c r="AA559" i="3"/>
  <c r="AH559" i="3"/>
  <c r="AI559" i="3" s="1"/>
  <c r="AJ559" i="3"/>
  <c r="AM559" i="3"/>
  <c r="AN559" i="3"/>
  <c r="W560" i="3"/>
  <c r="X560" i="3"/>
  <c r="Y560" i="3"/>
  <c r="AB560" i="3" s="1"/>
  <c r="AC560" i="3" s="1"/>
  <c r="AD560" i="3" s="1"/>
  <c r="Z560" i="3"/>
  <c r="AA560" i="3"/>
  <c r="AE560" i="3"/>
  <c r="AF560" i="3"/>
  <c r="AG560" i="3" s="1"/>
  <c r="AH560" i="3"/>
  <c r="AI560" i="3"/>
  <c r="AJ560" i="3"/>
  <c r="AK560" i="3"/>
  <c r="AL560" i="3" s="1"/>
  <c r="AM560" i="3"/>
  <c r="AN560" i="3"/>
  <c r="W561" i="3"/>
  <c r="X561" i="3"/>
  <c r="Y561" i="3"/>
  <c r="AB561" i="3"/>
  <c r="Z561" i="3"/>
  <c r="AA561" i="3"/>
  <c r="AE561" i="3"/>
  <c r="AH561" i="3"/>
  <c r="AI561" i="3" s="1"/>
  <c r="AJ561" i="3"/>
  <c r="AM561" i="3"/>
  <c r="AN561" i="3"/>
  <c r="W562" i="3"/>
  <c r="X562" i="3"/>
  <c r="Y562" i="3"/>
  <c r="AB562" i="3"/>
  <c r="Z562" i="3"/>
  <c r="AA562" i="3"/>
  <c r="AE562" i="3"/>
  <c r="AH562" i="3"/>
  <c r="AI562" i="3" s="1"/>
  <c r="AJ562" i="3"/>
  <c r="AM562" i="3"/>
  <c r="AN562" i="3"/>
  <c r="W563" i="3"/>
  <c r="X563" i="3"/>
  <c r="Y563" i="3"/>
  <c r="Z563" i="3"/>
  <c r="AA563" i="3"/>
  <c r="AH563" i="3"/>
  <c r="AI563" i="3" s="1"/>
  <c r="AJ563" i="3"/>
  <c r="AK563" i="3"/>
  <c r="AL563" i="3"/>
  <c r="AM563" i="3"/>
  <c r="AN563" i="3"/>
  <c r="W564" i="3"/>
  <c r="X564" i="3"/>
  <c r="Y564" i="3"/>
  <c r="AB564" i="3" s="1"/>
  <c r="AC564" i="3"/>
  <c r="AD564" i="3" s="1"/>
  <c r="Z564" i="3"/>
  <c r="AA564" i="3"/>
  <c r="AE564" i="3"/>
  <c r="AF564" i="3" s="1"/>
  <c r="AG564" i="3" s="1"/>
  <c r="AH564" i="3"/>
  <c r="AI564" i="3"/>
  <c r="AJ564" i="3"/>
  <c r="AK564" i="3"/>
  <c r="AL564" i="3" s="1"/>
  <c r="AM564" i="3"/>
  <c r="AN564" i="3"/>
  <c r="W565" i="3"/>
  <c r="X565" i="3"/>
  <c r="Y565" i="3"/>
  <c r="AB565" i="3" s="1"/>
  <c r="Z565" i="3"/>
  <c r="AA565" i="3"/>
  <c r="AH565" i="3"/>
  <c r="AI565" i="3" s="1"/>
  <c r="AJ565" i="3"/>
  <c r="AM565" i="3"/>
  <c r="AN565" i="3"/>
  <c r="W566" i="3"/>
  <c r="X566" i="3"/>
  <c r="Y566" i="3"/>
  <c r="AB566" i="3"/>
  <c r="Z566" i="3"/>
  <c r="AA566" i="3"/>
  <c r="AE566" i="3"/>
  <c r="AH566" i="3"/>
  <c r="AI566" i="3" s="1"/>
  <c r="AJ566" i="3"/>
  <c r="AM566" i="3"/>
  <c r="AN566" i="3"/>
  <c r="W567" i="3"/>
  <c r="X567" i="3"/>
  <c r="Y567" i="3"/>
  <c r="AE567" i="3" s="1"/>
  <c r="Z567" i="3"/>
  <c r="AA567" i="3"/>
  <c r="AH567" i="3"/>
  <c r="AI567" i="3" s="1"/>
  <c r="AJ567" i="3"/>
  <c r="AK567" i="3"/>
  <c r="AL567" i="3"/>
  <c r="AM567" i="3"/>
  <c r="AN567" i="3"/>
  <c r="W568" i="3"/>
  <c r="X568" i="3"/>
  <c r="Y568" i="3"/>
  <c r="AB568" i="3" s="1"/>
  <c r="AC568" i="3"/>
  <c r="AD568" i="3" s="1"/>
  <c r="Z568" i="3"/>
  <c r="AA568" i="3"/>
  <c r="AE568" i="3"/>
  <c r="AF568" i="3" s="1"/>
  <c r="AG568" i="3" s="1"/>
  <c r="AH568" i="3"/>
  <c r="AI568" i="3"/>
  <c r="AJ568" i="3"/>
  <c r="AK568" i="3"/>
  <c r="AL568" i="3" s="1"/>
  <c r="AM568" i="3"/>
  <c r="AN568" i="3"/>
  <c r="W569" i="3"/>
  <c r="X569" i="3"/>
  <c r="Y569" i="3"/>
  <c r="AB569" i="3" s="1"/>
  <c r="AC569" i="3" s="1"/>
  <c r="AD569" i="3" s="1"/>
  <c r="Z569" i="3"/>
  <c r="AA569" i="3"/>
  <c r="AK569" i="3"/>
  <c r="AL569" i="3" s="1"/>
  <c r="AE569" i="3"/>
  <c r="AH569" i="3"/>
  <c r="AI569" i="3"/>
  <c r="AJ569" i="3"/>
  <c r="AM569" i="3"/>
  <c r="AN569" i="3"/>
  <c r="W570" i="3"/>
  <c r="X570" i="3"/>
  <c r="Y570" i="3"/>
  <c r="AB570" i="3" s="1"/>
  <c r="Z570" i="3"/>
  <c r="AA570" i="3"/>
  <c r="AE570" i="3"/>
  <c r="AH570" i="3"/>
  <c r="AI570" i="3"/>
  <c r="AJ570" i="3"/>
  <c r="AM570" i="3"/>
  <c r="AN570" i="3"/>
  <c r="W571" i="3"/>
  <c r="X571" i="3"/>
  <c r="Y571" i="3"/>
  <c r="AB571" i="3" s="1"/>
  <c r="AC571" i="3" s="1"/>
  <c r="AD571" i="3" s="1"/>
  <c r="Z571" i="3"/>
  <c r="AA571" i="3"/>
  <c r="AE571" i="3"/>
  <c r="AF571" i="3" s="1"/>
  <c r="AG571" i="3" s="1"/>
  <c r="AH571" i="3"/>
  <c r="AI571" i="3"/>
  <c r="AJ571" i="3"/>
  <c r="AK571" i="3"/>
  <c r="AL571" i="3" s="1"/>
  <c r="AM571" i="3"/>
  <c r="AN571" i="3"/>
  <c r="W572" i="3"/>
  <c r="X572" i="3"/>
  <c r="Y572" i="3"/>
  <c r="Z572" i="3"/>
  <c r="AA572" i="3"/>
  <c r="AH572" i="3"/>
  <c r="AI572" i="3"/>
  <c r="AJ572" i="3"/>
  <c r="AK572" i="3"/>
  <c r="AL572" i="3" s="1"/>
  <c r="AM572" i="3"/>
  <c r="AN572" i="3"/>
  <c r="W573" i="3"/>
  <c r="X573" i="3"/>
  <c r="Y573" i="3"/>
  <c r="AB573" i="3" s="1"/>
  <c r="AC573" i="3" s="1"/>
  <c r="AD573" i="3" s="1"/>
  <c r="Z573" i="3"/>
  <c r="AA573" i="3"/>
  <c r="AK573" i="3"/>
  <c r="AL573" i="3" s="1"/>
  <c r="AE573" i="3"/>
  <c r="AH573" i="3"/>
  <c r="AI573" i="3"/>
  <c r="AJ573" i="3"/>
  <c r="AM573" i="3"/>
  <c r="AN573" i="3"/>
  <c r="W574" i="3"/>
  <c r="X574" i="3"/>
  <c r="Y574" i="3"/>
  <c r="AB574" i="3" s="1"/>
  <c r="Z574" i="3"/>
  <c r="AA574" i="3"/>
  <c r="AE574" i="3"/>
  <c r="AH574" i="3"/>
  <c r="AI574" i="3"/>
  <c r="AJ574" i="3"/>
  <c r="AM574" i="3"/>
  <c r="AN574" i="3"/>
  <c r="W575" i="3"/>
  <c r="X575" i="3"/>
  <c r="Y575" i="3"/>
  <c r="AB575" i="3" s="1"/>
  <c r="AC575" i="3" s="1"/>
  <c r="AD575" i="3" s="1"/>
  <c r="Z575" i="3"/>
  <c r="AA575" i="3"/>
  <c r="AE575" i="3"/>
  <c r="AF575" i="3" s="1"/>
  <c r="AG575" i="3" s="1"/>
  <c r="AH575" i="3"/>
  <c r="AI575" i="3"/>
  <c r="AJ575" i="3"/>
  <c r="AK575" i="3"/>
  <c r="AL575" i="3" s="1"/>
  <c r="AM575" i="3"/>
  <c r="AN575" i="3"/>
  <c r="W576" i="3"/>
  <c r="X576" i="3"/>
  <c r="Y576" i="3"/>
  <c r="Z576" i="3"/>
  <c r="AA576" i="3"/>
  <c r="AH576" i="3"/>
  <c r="AI576" i="3"/>
  <c r="AJ576" i="3"/>
  <c r="AK576" i="3"/>
  <c r="AL576" i="3" s="1"/>
  <c r="AM576" i="3"/>
  <c r="AN576" i="3"/>
  <c r="W577" i="3"/>
  <c r="X577" i="3"/>
  <c r="Y577" i="3"/>
  <c r="AB577" i="3" s="1"/>
  <c r="AC577" i="3"/>
  <c r="AD577" i="3" s="1"/>
  <c r="Z577" i="3"/>
  <c r="AA577" i="3"/>
  <c r="AK577" i="3"/>
  <c r="AL577" i="3" s="1"/>
  <c r="AE577" i="3"/>
  <c r="AH577" i="3"/>
  <c r="AI577" i="3"/>
  <c r="AJ577" i="3"/>
  <c r="AM577" i="3"/>
  <c r="AN577" i="3"/>
  <c r="W578" i="3"/>
  <c r="X578" i="3"/>
  <c r="Y578" i="3"/>
  <c r="AB578" i="3" s="1"/>
  <c r="Z578" i="3"/>
  <c r="AA578" i="3"/>
  <c r="AE578" i="3"/>
  <c r="AH578" i="3"/>
  <c r="AI578" i="3"/>
  <c r="AJ578" i="3"/>
  <c r="AM578" i="3"/>
  <c r="AN578" i="3"/>
  <c r="W579" i="3"/>
  <c r="X579" i="3"/>
  <c r="Y579" i="3"/>
  <c r="AB579" i="3" s="1"/>
  <c r="Z579" i="3"/>
  <c r="AA579" i="3"/>
  <c r="AF579" i="3" s="1"/>
  <c r="AG579" i="3" s="1"/>
  <c r="AE579" i="3"/>
  <c r="AH579" i="3"/>
  <c r="AI579" i="3"/>
  <c r="AJ579" i="3"/>
  <c r="AK579" i="3"/>
  <c r="AL579" i="3" s="1"/>
  <c r="AM579" i="3"/>
  <c r="AN579" i="3"/>
  <c r="W580" i="3"/>
  <c r="X580" i="3"/>
  <c r="Y580" i="3"/>
  <c r="AB580" i="3" s="1"/>
  <c r="AC580" i="3"/>
  <c r="AD580" i="3" s="1"/>
  <c r="Z580" i="3"/>
  <c r="AA580" i="3"/>
  <c r="AE580" i="3"/>
  <c r="AF580" i="3" s="1"/>
  <c r="AG580" i="3" s="1"/>
  <c r="AH580" i="3"/>
  <c r="AI580" i="3"/>
  <c r="AJ580" i="3"/>
  <c r="AK580" i="3"/>
  <c r="AL580" i="3" s="1"/>
  <c r="AM580" i="3"/>
  <c r="AN580" i="3"/>
  <c r="W581" i="3"/>
  <c r="X581" i="3"/>
  <c r="Y581" i="3"/>
  <c r="AB581" i="3" s="1"/>
  <c r="AC581" i="3" s="1"/>
  <c r="AD581" i="3" s="1"/>
  <c r="Z581" i="3"/>
  <c r="AA581" i="3"/>
  <c r="AK581" i="3"/>
  <c r="AL581" i="3" s="1"/>
  <c r="AE581" i="3"/>
  <c r="AH581" i="3"/>
  <c r="AI581" i="3"/>
  <c r="AJ581" i="3"/>
  <c r="AM581" i="3"/>
  <c r="AN581" i="3"/>
  <c r="W582" i="3"/>
  <c r="X582" i="3"/>
  <c r="Y582" i="3"/>
  <c r="AB582" i="3" s="1"/>
  <c r="Z582" i="3"/>
  <c r="AA582" i="3"/>
  <c r="AH582" i="3"/>
  <c r="AI582" i="3"/>
  <c r="AJ582" i="3"/>
  <c r="AM582" i="3"/>
  <c r="AN582" i="3"/>
  <c r="W583" i="3"/>
  <c r="X583" i="3"/>
  <c r="Y583" i="3"/>
  <c r="AB583" i="3" s="1"/>
  <c r="Z583" i="3"/>
  <c r="AA583" i="3"/>
  <c r="AH583" i="3"/>
  <c r="AI583" i="3"/>
  <c r="AJ583" i="3"/>
  <c r="AK583" i="3"/>
  <c r="AL583" i="3" s="1"/>
  <c r="AM583" i="3"/>
  <c r="AN583" i="3"/>
  <c r="W584" i="3"/>
  <c r="X584" i="3"/>
  <c r="Y584" i="3"/>
  <c r="AB584" i="3" s="1"/>
  <c r="AC584" i="3" s="1"/>
  <c r="AD584" i="3" s="1"/>
  <c r="Z584" i="3"/>
  <c r="AA584" i="3"/>
  <c r="AH584" i="3"/>
  <c r="AI584" i="3" s="1"/>
  <c r="AJ584" i="3"/>
  <c r="AK584" i="3"/>
  <c r="AL584" i="3"/>
  <c r="AM584" i="3"/>
  <c r="AN584" i="3"/>
  <c r="W585" i="3"/>
  <c r="X585" i="3"/>
  <c r="Y585" i="3"/>
  <c r="AB585" i="3"/>
  <c r="Z585" i="3"/>
  <c r="AA585" i="3"/>
  <c r="AE585" i="3"/>
  <c r="AH585" i="3"/>
  <c r="AI585" i="3" s="1"/>
  <c r="AJ585" i="3"/>
  <c r="AM585" i="3"/>
  <c r="AN585" i="3"/>
  <c r="W586" i="3"/>
  <c r="X586" i="3"/>
  <c r="Y586" i="3"/>
  <c r="AB586" i="3"/>
  <c r="Z586" i="3"/>
  <c r="AA586" i="3"/>
  <c r="AE586" i="3"/>
  <c r="AH586" i="3"/>
  <c r="AI586" i="3" s="1"/>
  <c r="AJ586" i="3"/>
  <c r="AM586" i="3"/>
  <c r="AN586" i="3"/>
  <c r="W587" i="3"/>
  <c r="X587" i="3"/>
  <c r="Y587" i="3"/>
  <c r="AB587" i="3"/>
  <c r="Z587" i="3"/>
  <c r="AA587" i="3"/>
  <c r="AE587" i="3"/>
  <c r="AH587" i="3"/>
  <c r="AI587" i="3" s="1"/>
  <c r="AJ587" i="3"/>
  <c r="AM587" i="3"/>
  <c r="AN587" i="3"/>
  <c r="W588" i="3"/>
  <c r="X588" i="3"/>
  <c r="Y588" i="3"/>
  <c r="AB588" i="3"/>
  <c r="AD588" i="3"/>
  <c r="Z588" i="3"/>
  <c r="AA588" i="3"/>
  <c r="AC588" i="3" s="1"/>
  <c r="AE588" i="3"/>
  <c r="AF588" i="3"/>
  <c r="AG588" i="3" s="1"/>
  <c r="AH588" i="3"/>
  <c r="AI588" i="3" s="1"/>
  <c r="AJ588" i="3"/>
  <c r="AM588" i="3"/>
  <c r="AN588" i="3"/>
  <c r="W589" i="3"/>
  <c r="X589" i="3"/>
  <c r="Y589" i="3"/>
  <c r="AE589" i="3" s="1"/>
  <c r="AB589" i="3"/>
  <c r="Z589" i="3"/>
  <c r="AA589" i="3"/>
  <c r="AH589" i="3"/>
  <c r="AI589" i="3" s="1"/>
  <c r="AJ589" i="3"/>
  <c r="AM589" i="3"/>
  <c r="AN589" i="3"/>
  <c r="W590" i="3"/>
  <c r="X590" i="3"/>
  <c r="Y590" i="3"/>
  <c r="AB590" i="3"/>
  <c r="Z590" i="3"/>
  <c r="AA590" i="3"/>
  <c r="AE590" i="3"/>
  <c r="AH590" i="3"/>
  <c r="AI590" i="3" s="1"/>
  <c r="AJ590" i="3"/>
  <c r="AM590" i="3"/>
  <c r="AN590" i="3"/>
  <c r="W591" i="3"/>
  <c r="X591" i="3"/>
  <c r="Y591" i="3"/>
  <c r="AE591" i="3" s="1"/>
  <c r="AB591" i="3"/>
  <c r="Z591" i="3"/>
  <c r="AA591" i="3"/>
  <c r="AH591" i="3"/>
  <c r="AI591" i="3" s="1"/>
  <c r="AJ591" i="3"/>
  <c r="AM591" i="3"/>
  <c r="AN591" i="3"/>
  <c r="W592" i="3"/>
  <c r="X592" i="3"/>
  <c r="Y592" i="3"/>
  <c r="AB592" i="3"/>
  <c r="AD592" i="3"/>
  <c r="Z592" i="3"/>
  <c r="AA592" i="3"/>
  <c r="AC592" i="3" s="1"/>
  <c r="AE592" i="3"/>
  <c r="AF592" i="3"/>
  <c r="AG592" i="3" s="1"/>
  <c r="AH592" i="3"/>
  <c r="AI592" i="3" s="1"/>
  <c r="AJ592" i="3"/>
  <c r="AM592" i="3"/>
  <c r="AN592" i="3"/>
  <c r="W593" i="3"/>
  <c r="X593" i="3"/>
  <c r="Y593" i="3"/>
  <c r="AB593" i="3"/>
  <c r="Z593" i="3"/>
  <c r="AA593" i="3"/>
  <c r="AE593" i="3"/>
  <c r="AH593" i="3"/>
  <c r="AI593" i="3" s="1"/>
  <c r="AJ593" i="3"/>
  <c r="AM593" i="3"/>
  <c r="AN593" i="3"/>
  <c r="W594" i="3"/>
  <c r="X594" i="3"/>
  <c r="Y594" i="3"/>
  <c r="AB594" i="3"/>
  <c r="Z594" i="3"/>
  <c r="AA594" i="3"/>
  <c r="AE594" i="3"/>
  <c r="AH594" i="3"/>
  <c r="AI594" i="3" s="1"/>
  <c r="AJ594" i="3"/>
  <c r="AM594" i="3"/>
  <c r="AN594" i="3"/>
  <c r="W595" i="3"/>
  <c r="X595" i="3"/>
  <c r="Y595" i="3"/>
  <c r="AB595" i="3"/>
  <c r="Z595" i="3"/>
  <c r="AA595" i="3"/>
  <c r="AE595" i="3"/>
  <c r="AH595" i="3"/>
  <c r="AI595" i="3" s="1"/>
  <c r="AJ595" i="3"/>
  <c r="AM595" i="3"/>
  <c r="AN595" i="3"/>
  <c r="W596" i="3"/>
  <c r="X596" i="3"/>
  <c r="Y596" i="3"/>
  <c r="AB596" i="3"/>
  <c r="AD596" i="3"/>
  <c r="Z596" i="3"/>
  <c r="AA596" i="3"/>
  <c r="AC596" i="3" s="1"/>
  <c r="AE596" i="3"/>
  <c r="AF596" i="3"/>
  <c r="AG596" i="3" s="1"/>
  <c r="AH596" i="3"/>
  <c r="AI596" i="3" s="1"/>
  <c r="AJ596" i="3"/>
  <c r="AM596" i="3"/>
  <c r="AN596" i="3"/>
  <c r="W597" i="3"/>
  <c r="X597" i="3"/>
  <c r="Y597" i="3"/>
  <c r="AB597" i="3"/>
  <c r="Z597" i="3"/>
  <c r="AA597" i="3"/>
  <c r="AE597" i="3"/>
  <c r="AH597" i="3"/>
  <c r="AI597" i="3" s="1"/>
  <c r="AJ597" i="3"/>
  <c r="AM597" i="3"/>
  <c r="AN597" i="3"/>
  <c r="W598" i="3"/>
  <c r="X598" i="3"/>
  <c r="Y598" i="3"/>
  <c r="AB598" i="3"/>
  <c r="Z598" i="3"/>
  <c r="AA598" i="3"/>
  <c r="AE598" i="3"/>
  <c r="AH598" i="3"/>
  <c r="AI598" i="3" s="1"/>
  <c r="AJ598" i="3"/>
  <c r="AM598" i="3"/>
  <c r="AN598" i="3"/>
  <c r="W599" i="3"/>
  <c r="X599" i="3"/>
  <c r="Y599" i="3"/>
  <c r="AB599" i="3"/>
  <c r="Z599" i="3"/>
  <c r="AA599" i="3"/>
  <c r="AE599" i="3"/>
  <c r="AH599" i="3"/>
  <c r="AI599" i="3" s="1"/>
  <c r="AJ599" i="3"/>
  <c r="AM599" i="3"/>
  <c r="AN599" i="3"/>
  <c r="W600" i="3"/>
  <c r="X600" i="3"/>
  <c r="Y600" i="3"/>
  <c r="AB600" i="3"/>
  <c r="Z600" i="3"/>
  <c r="AA600" i="3"/>
  <c r="AC600" i="3" s="1"/>
  <c r="AD600" i="3" s="1"/>
  <c r="AH600" i="3"/>
  <c r="AI600" i="3"/>
  <c r="AJ600" i="3"/>
  <c r="AK600" i="3"/>
  <c r="AL600" i="3" s="1"/>
  <c r="AM600" i="3"/>
  <c r="AN600" i="3"/>
  <c r="W601" i="3"/>
  <c r="X601" i="3"/>
  <c r="Y601" i="3"/>
  <c r="AB601" i="3" s="1"/>
  <c r="AC601" i="3" s="1"/>
  <c r="AD601" i="3" s="1"/>
  <c r="Z601" i="3"/>
  <c r="AA601" i="3"/>
  <c r="AK601" i="3"/>
  <c r="AL601" i="3" s="1"/>
  <c r="AE601" i="3"/>
  <c r="AH601" i="3"/>
  <c r="AI601" i="3"/>
  <c r="AJ601" i="3"/>
  <c r="AM601" i="3"/>
  <c r="AN601" i="3"/>
  <c r="W602" i="3"/>
  <c r="X602" i="3"/>
  <c r="Y602" i="3"/>
  <c r="AB602" i="3" s="1"/>
  <c r="Z602" i="3"/>
  <c r="AA602" i="3"/>
  <c r="AE602" i="3"/>
  <c r="AH602" i="3"/>
  <c r="AI602" i="3"/>
  <c r="AJ602" i="3"/>
  <c r="AM602" i="3"/>
  <c r="AN602" i="3"/>
  <c r="W603" i="3"/>
  <c r="X603" i="3"/>
  <c r="Y603" i="3"/>
  <c r="Z603" i="3"/>
  <c r="AA603" i="3"/>
  <c r="AH603" i="3"/>
  <c r="AI603" i="3"/>
  <c r="AJ603" i="3"/>
  <c r="AK603" i="3"/>
  <c r="AL603" i="3" s="1"/>
  <c r="AM603" i="3"/>
  <c r="AN603" i="3"/>
  <c r="W604" i="3"/>
  <c r="X604" i="3"/>
  <c r="Y604" i="3"/>
  <c r="AB604" i="3" s="1"/>
  <c r="AC604" i="3" s="1"/>
  <c r="AD604" i="3" s="1"/>
  <c r="Z604" i="3"/>
  <c r="AA604" i="3"/>
  <c r="AE604" i="3"/>
  <c r="AH604" i="3"/>
  <c r="AI604" i="3"/>
  <c r="AJ604" i="3"/>
  <c r="AK604" i="3"/>
  <c r="AL604" i="3" s="1"/>
  <c r="AM604" i="3"/>
  <c r="AN604" i="3"/>
  <c r="W605" i="3"/>
  <c r="X605" i="3"/>
  <c r="Y605" i="3"/>
  <c r="AB605" i="3" s="1"/>
  <c r="AC605" i="3" s="1"/>
  <c r="AD605" i="3" s="1"/>
  <c r="Z605" i="3"/>
  <c r="AA605" i="3"/>
  <c r="AK605" i="3"/>
  <c r="AL605" i="3" s="1"/>
  <c r="AE605" i="3"/>
  <c r="AH605" i="3"/>
  <c r="AI605" i="3"/>
  <c r="AJ605" i="3"/>
  <c r="AM605" i="3"/>
  <c r="AN605" i="3"/>
  <c r="W606" i="3"/>
  <c r="X606" i="3"/>
  <c r="Y606" i="3"/>
  <c r="AB606" i="3" s="1"/>
  <c r="Z606" i="3"/>
  <c r="AA606" i="3"/>
  <c r="AE606" i="3"/>
  <c r="AH606" i="3"/>
  <c r="AI606" i="3"/>
  <c r="AJ606" i="3"/>
  <c r="AM606" i="3"/>
  <c r="AN606" i="3"/>
  <c r="W607" i="3"/>
  <c r="X607" i="3"/>
  <c r="Y607" i="3"/>
  <c r="Z607" i="3"/>
  <c r="AA607" i="3"/>
  <c r="AH607" i="3"/>
  <c r="AI607" i="3"/>
  <c r="AJ607" i="3"/>
  <c r="AK607" i="3"/>
  <c r="AL607" i="3" s="1"/>
  <c r="AM607" i="3"/>
  <c r="AN607" i="3"/>
  <c r="W608" i="3"/>
  <c r="X608" i="3"/>
  <c r="Y608" i="3"/>
  <c r="AB608" i="3" s="1"/>
  <c r="AC608" i="3" s="1"/>
  <c r="AD608" i="3" s="1"/>
  <c r="Z608" i="3"/>
  <c r="AA608" i="3"/>
  <c r="AH608" i="3"/>
  <c r="AI608" i="3" s="1"/>
  <c r="AJ608" i="3"/>
  <c r="AK608" i="3"/>
  <c r="AL608" i="3"/>
  <c r="AM608" i="3"/>
  <c r="AN608" i="3"/>
  <c r="W609" i="3"/>
  <c r="X609" i="3"/>
  <c r="Y609" i="3"/>
  <c r="AB609" i="3"/>
  <c r="Z609" i="3"/>
  <c r="AA609" i="3"/>
  <c r="AC609" i="3" s="1"/>
  <c r="AD609" i="3" s="1"/>
  <c r="AE609" i="3"/>
  <c r="AH609" i="3"/>
  <c r="AI609" i="3" s="1"/>
  <c r="AJ609" i="3"/>
  <c r="AM609" i="3"/>
  <c r="AN609" i="3"/>
  <c r="W610" i="3"/>
  <c r="X610" i="3"/>
  <c r="Y610" i="3"/>
  <c r="AB610" i="3"/>
  <c r="Z610" i="3"/>
  <c r="AA610" i="3"/>
  <c r="AE610" i="3"/>
  <c r="AH610" i="3"/>
  <c r="AI610" i="3" s="1"/>
  <c r="AJ610" i="3"/>
  <c r="AM610" i="3"/>
  <c r="AN610" i="3"/>
  <c r="W611" i="3"/>
  <c r="X611" i="3"/>
  <c r="Y611" i="3"/>
  <c r="AE611" i="3" s="1"/>
  <c r="AF611" i="3" s="1"/>
  <c r="AG611" i="3" s="1"/>
  <c r="AB611" i="3"/>
  <c r="Z611" i="3"/>
  <c r="AA611" i="3"/>
  <c r="AC611" i="3" s="1"/>
  <c r="AD611" i="3" s="1"/>
  <c r="AH611" i="3"/>
  <c r="AI611" i="3" s="1"/>
  <c r="AJ611" i="3"/>
  <c r="AM611" i="3"/>
  <c r="AN611" i="3"/>
  <c r="W612" i="3"/>
  <c r="X612" i="3"/>
  <c r="Y612" i="3"/>
  <c r="AB612" i="3"/>
  <c r="Z612" i="3"/>
  <c r="AA612" i="3"/>
  <c r="AC612" i="3" s="1"/>
  <c r="AD612" i="3" s="1"/>
  <c r="AH612" i="3"/>
  <c r="AI612" i="3"/>
  <c r="AJ612" i="3"/>
  <c r="AK612" i="3"/>
  <c r="AL612" i="3" s="1"/>
  <c r="AM612" i="3"/>
  <c r="AN612" i="3"/>
  <c r="W613" i="3"/>
  <c r="X613" i="3"/>
  <c r="Y613" i="3"/>
  <c r="AB613" i="3" s="1"/>
  <c r="AC613" i="3" s="1"/>
  <c r="AD613" i="3" s="1"/>
  <c r="Z613" i="3"/>
  <c r="AA613" i="3"/>
  <c r="AK613" i="3"/>
  <c r="AL613" i="3" s="1"/>
  <c r="AE613" i="3"/>
  <c r="AH613" i="3"/>
  <c r="AI613" i="3"/>
  <c r="AJ613" i="3"/>
  <c r="AM613" i="3"/>
  <c r="AN613" i="3"/>
  <c r="W614" i="3"/>
  <c r="X614" i="3"/>
  <c r="Y614" i="3"/>
  <c r="AB614" i="3" s="1"/>
  <c r="Z614" i="3"/>
  <c r="AA614" i="3"/>
  <c r="AE614" i="3"/>
  <c r="AH614" i="3"/>
  <c r="AI614" i="3"/>
  <c r="AJ614" i="3"/>
  <c r="AM614" i="3"/>
  <c r="AN614" i="3"/>
  <c r="W615" i="3"/>
  <c r="X615" i="3"/>
  <c r="Y615" i="3"/>
  <c r="AB615" i="3" s="1"/>
  <c r="AC615" i="3" s="1"/>
  <c r="AD615" i="3" s="1"/>
  <c r="Z615" i="3"/>
  <c r="AA615" i="3"/>
  <c r="AE615" i="3"/>
  <c r="AH615" i="3"/>
  <c r="AI615" i="3"/>
  <c r="AJ615" i="3"/>
  <c r="AK615" i="3"/>
  <c r="AL615" i="3" s="1"/>
  <c r="AM615" i="3"/>
  <c r="AN615" i="3"/>
  <c r="W616" i="3"/>
  <c r="X616" i="3"/>
  <c r="Y616" i="3"/>
  <c r="AB616" i="3" s="1"/>
  <c r="AC616" i="3" s="1"/>
  <c r="AD616" i="3" s="1"/>
  <c r="Z616" i="3"/>
  <c r="AA616" i="3"/>
  <c r="AH616" i="3"/>
  <c r="AI616" i="3" s="1"/>
  <c r="AJ616" i="3"/>
  <c r="AK616" i="3"/>
  <c r="AL616" i="3"/>
  <c r="AM616" i="3"/>
  <c r="AN616" i="3"/>
  <c r="W617" i="3"/>
  <c r="X617" i="3"/>
  <c r="Y617" i="3"/>
  <c r="AB617" i="3"/>
  <c r="Z617" i="3"/>
  <c r="AA617" i="3"/>
  <c r="AE617" i="3"/>
  <c r="AH617" i="3"/>
  <c r="AI617" i="3" s="1"/>
  <c r="AJ617" i="3"/>
  <c r="AM617" i="3"/>
  <c r="AN617" i="3"/>
  <c r="W618" i="3"/>
  <c r="X618" i="3"/>
  <c r="Y618" i="3"/>
  <c r="AB618" i="3"/>
  <c r="Z618" i="3"/>
  <c r="AA618" i="3"/>
  <c r="AE618" i="3"/>
  <c r="AH618" i="3"/>
  <c r="AI618" i="3" s="1"/>
  <c r="AJ618" i="3"/>
  <c r="AM618" i="3"/>
  <c r="AN618" i="3"/>
  <c r="W619" i="3"/>
  <c r="X619" i="3"/>
  <c r="Y619" i="3"/>
  <c r="AB619" i="3"/>
  <c r="Z619" i="3"/>
  <c r="AA619" i="3"/>
  <c r="AE619" i="3"/>
  <c r="AH619" i="3"/>
  <c r="AI619" i="3" s="1"/>
  <c r="AJ619" i="3"/>
  <c r="AM619" i="3"/>
  <c r="AN619" i="3"/>
  <c r="W620" i="3"/>
  <c r="X620" i="3"/>
  <c r="Y620" i="3"/>
  <c r="AB620" i="3"/>
  <c r="AD620" i="3"/>
  <c r="Z620" i="3"/>
  <c r="AA620" i="3"/>
  <c r="AC620" i="3" s="1"/>
  <c r="AH620" i="3"/>
  <c r="AI620" i="3"/>
  <c r="AJ620" i="3"/>
  <c r="AK620" i="3"/>
  <c r="AL620" i="3" s="1"/>
  <c r="AM620" i="3"/>
  <c r="AN620" i="3"/>
  <c r="W621" i="3"/>
  <c r="X621" i="3"/>
  <c r="Y621" i="3"/>
  <c r="AB621" i="3" s="1"/>
  <c r="AC621" i="3" s="1"/>
  <c r="AD621" i="3" s="1"/>
  <c r="Z621" i="3"/>
  <c r="AA621" i="3"/>
  <c r="AK621" i="3"/>
  <c r="AL621" i="3" s="1"/>
  <c r="AE621" i="3"/>
  <c r="AH621" i="3"/>
  <c r="AI621" i="3"/>
  <c r="AJ621" i="3"/>
  <c r="AM621" i="3"/>
  <c r="AN621" i="3"/>
  <c r="W622" i="3"/>
  <c r="X622" i="3"/>
  <c r="Y622" i="3"/>
  <c r="AB622" i="3" s="1"/>
  <c r="Z622" i="3"/>
  <c r="AA622" i="3"/>
  <c r="AH622" i="3"/>
  <c r="AI622" i="3"/>
  <c r="AJ622" i="3"/>
  <c r="AM622" i="3"/>
  <c r="AN622" i="3"/>
  <c r="W623" i="3"/>
  <c r="X623" i="3"/>
  <c r="Y623" i="3"/>
  <c r="Z623" i="3"/>
  <c r="AA623" i="3"/>
  <c r="AH623" i="3"/>
  <c r="AI623" i="3"/>
  <c r="AJ623" i="3"/>
  <c r="AK623" i="3"/>
  <c r="AL623" i="3" s="1"/>
  <c r="AM623" i="3"/>
  <c r="AN623" i="3"/>
  <c r="W624" i="3"/>
  <c r="X624" i="3"/>
  <c r="Y624" i="3"/>
  <c r="AB624" i="3" s="1"/>
  <c r="AC624" i="3"/>
  <c r="AD624" i="3" s="1"/>
  <c r="Z624" i="3"/>
  <c r="AA624" i="3"/>
  <c r="AH624" i="3"/>
  <c r="AI624" i="3" s="1"/>
  <c r="AJ624" i="3"/>
  <c r="AK624" i="3"/>
  <c r="AL624" i="3"/>
  <c r="AM624" i="3"/>
  <c r="AN624" i="3"/>
  <c r="W625" i="3"/>
  <c r="X625" i="3"/>
  <c r="Y625" i="3"/>
  <c r="AB625" i="3"/>
  <c r="AD625" i="3"/>
  <c r="Z625" i="3"/>
  <c r="AA625" i="3"/>
  <c r="AC625" i="3" s="1"/>
  <c r="AE625" i="3"/>
  <c r="AH625" i="3"/>
  <c r="AI625" i="3" s="1"/>
  <c r="AJ625" i="3"/>
  <c r="AM625" i="3"/>
  <c r="AN625" i="3"/>
  <c r="W626" i="3"/>
  <c r="X626" i="3"/>
  <c r="Y626" i="3"/>
  <c r="AB626" i="3"/>
  <c r="Z626" i="3"/>
  <c r="AA626" i="3"/>
  <c r="AE626" i="3"/>
  <c r="AH626" i="3"/>
  <c r="AI626" i="3" s="1"/>
  <c r="AJ626" i="3"/>
  <c r="AM626" i="3"/>
  <c r="AN626" i="3"/>
  <c r="W627" i="3"/>
  <c r="X627" i="3"/>
  <c r="Y627" i="3"/>
  <c r="AB627" i="3"/>
  <c r="AD627" i="3"/>
  <c r="Z627" i="3"/>
  <c r="AA627" i="3"/>
  <c r="AC627" i="3" s="1"/>
  <c r="AE627" i="3"/>
  <c r="AF627" i="3"/>
  <c r="AG627" i="3" s="1"/>
  <c r="AH627" i="3"/>
  <c r="AI627" i="3" s="1"/>
  <c r="AJ627" i="3"/>
  <c r="AM627" i="3"/>
  <c r="AN627" i="3"/>
  <c r="W628" i="3"/>
  <c r="X628" i="3"/>
  <c r="Y628" i="3"/>
  <c r="AB628" i="3"/>
  <c r="Z628" i="3"/>
  <c r="AA628" i="3"/>
  <c r="AH628" i="3"/>
  <c r="AI628" i="3"/>
  <c r="AJ628" i="3"/>
  <c r="AK628" i="3"/>
  <c r="AL628" i="3" s="1"/>
  <c r="AM628" i="3"/>
  <c r="AN628" i="3"/>
  <c r="W629" i="3"/>
  <c r="X629" i="3"/>
  <c r="Y629" i="3"/>
  <c r="AB629" i="3" s="1"/>
  <c r="AC629" i="3"/>
  <c r="AD629" i="3" s="1"/>
  <c r="Z629" i="3"/>
  <c r="AA629" i="3"/>
  <c r="AK629" i="3"/>
  <c r="AL629" i="3" s="1"/>
  <c r="AE629" i="3"/>
  <c r="AH629" i="3"/>
  <c r="AI629" i="3"/>
  <c r="AJ629" i="3"/>
  <c r="AM629" i="3"/>
  <c r="AN629" i="3"/>
  <c r="W630" i="3"/>
  <c r="X630" i="3"/>
  <c r="Y630" i="3"/>
  <c r="AB630" i="3" s="1"/>
  <c r="Z630" i="3"/>
  <c r="AA630" i="3"/>
  <c r="AE630" i="3"/>
  <c r="AH630" i="3"/>
  <c r="AI630" i="3"/>
  <c r="AJ630" i="3"/>
  <c r="AM630" i="3"/>
  <c r="AN630" i="3"/>
  <c r="W631" i="3"/>
  <c r="X631" i="3"/>
  <c r="Y631" i="3"/>
  <c r="AB631" i="3" s="1"/>
  <c r="AC631" i="3"/>
  <c r="AD631" i="3" s="1"/>
  <c r="Z631" i="3"/>
  <c r="AA631" i="3"/>
  <c r="AE631" i="3"/>
  <c r="AH631" i="3"/>
  <c r="AI631" i="3"/>
  <c r="AJ631" i="3"/>
  <c r="AK631" i="3"/>
  <c r="AL631" i="3" s="1"/>
  <c r="AM631" i="3"/>
  <c r="AN631" i="3"/>
  <c r="W632" i="3"/>
  <c r="X632" i="3"/>
  <c r="Y632" i="3"/>
  <c r="AB632" i="3" s="1"/>
  <c r="AC632" i="3" s="1"/>
  <c r="AD632" i="3" s="1"/>
  <c r="Z632" i="3"/>
  <c r="AA632" i="3"/>
  <c r="AH632" i="3"/>
  <c r="AI632" i="3" s="1"/>
  <c r="AJ632" i="3"/>
  <c r="AK632" i="3"/>
  <c r="AL632" i="3"/>
  <c r="AM632" i="3"/>
  <c r="AN632" i="3"/>
  <c r="W633" i="3"/>
  <c r="X633" i="3"/>
  <c r="Y633" i="3"/>
  <c r="AB633" i="3"/>
  <c r="Z633" i="3"/>
  <c r="AA633" i="3"/>
  <c r="AE633" i="3"/>
  <c r="AH633" i="3"/>
  <c r="AI633" i="3" s="1"/>
  <c r="AJ633" i="3"/>
  <c r="AM633" i="3"/>
  <c r="AN633" i="3"/>
  <c r="W634" i="3"/>
  <c r="X634" i="3"/>
  <c r="Y634" i="3"/>
  <c r="AB634" i="3"/>
  <c r="Z634" i="3"/>
  <c r="AA634" i="3"/>
  <c r="AE634" i="3"/>
  <c r="AH634" i="3"/>
  <c r="AI634" i="3" s="1"/>
  <c r="AJ634" i="3"/>
  <c r="AM634" i="3"/>
  <c r="AN634" i="3"/>
  <c r="W635" i="3"/>
  <c r="X635" i="3"/>
  <c r="Y635" i="3"/>
  <c r="AB635" i="3"/>
  <c r="Z635" i="3"/>
  <c r="AA635" i="3"/>
  <c r="AE635" i="3"/>
  <c r="AH635" i="3"/>
  <c r="AI635" i="3" s="1"/>
  <c r="AJ635" i="3"/>
  <c r="AM635" i="3"/>
  <c r="AN635" i="3"/>
  <c r="W636" i="3"/>
  <c r="X636" i="3"/>
  <c r="Y636" i="3"/>
  <c r="AB636" i="3"/>
  <c r="AD636" i="3"/>
  <c r="Z636" i="3"/>
  <c r="AA636" i="3"/>
  <c r="AC636" i="3" s="1"/>
  <c r="AE636" i="3"/>
  <c r="AF636" i="3"/>
  <c r="AG636" i="3" s="1"/>
  <c r="AH636" i="3"/>
  <c r="AI636" i="3" s="1"/>
  <c r="AJ636" i="3"/>
  <c r="AM636" i="3"/>
  <c r="AN636" i="3"/>
  <c r="W637" i="3"/>
  <c r="X637" i="3"/>
  <c r="Y637" i="3"/>
  <c r="AB637" i="3"/>
  <c r="Z637" i="3"/>
  <c r="AA637" i="3"/>
  <c r="AE637" i="3"/>
  <c r="AH637" i="3"/>
  <c r="AI637" i="3" s="1"/>
  <c r="AJ637" i="3"/>
  <c r="AM637" i="3"/>
  <c r="AN637" i="3"/>
  <c r="W638" i="3"/>
  <c r="X638" i="3"/>
  <c r="Y638" i="3"/>
  <c r="AB638" i="3"/>
  <c r="Z638" i="3"/>
  <c r="AA638" i="3"/>
  <c r="AE638" i="3"/>
  <c r="AH638" i="3"/>
  <c r="AI638" i="3" s="1"/>
  <c r="AJ638" i="3"/>
  <c r="AM638" i="3"/>
  <c r="AN638" i="3"/>
  <c r="W639" i="3"/>
  <c r="X639" i="3"/>
  <c r="Y639" i="3"/>
  <c r="AB639" i="3"/>
  <c r="Z639" i="3"/>
  <c r="AA639" i="3"/>
  <c r="AE639" i="3"/>
  <c r="AH639" i="3"/>
  <c r="AI639" i="3" s="1"/>
  <c r="AJ639" i="3"/>
  <c r="AM639" i="3"/>
  <c r="AN639" i="3"/>
  <c r="W640" i="3"/>
  <c r="X640" i="3"/>
  <c r="Y640" i="3"/>
  <c r="AB640" i="3"/>
  <c r="Z640" i="3"/>
  <c r="AA640" i="3"/>
  <c r="AC640" i="3" s="1"/>
  <c r="AD640" i="3" s="1"/>
  <c r="AH640" i="3"/>
  <c r="AI640" i="3"/>
  <c r="AJ640" i="3"/>
  <c r="AK640" i="3"/>
  <c r="AL640" i="3" s="1"/>
  <c r="AM640" i="3"/>
  <c r="AN640" i="3"/>
  <c r="W641" i="3"/>
  <c r="X641" i="3"/>
  <c r="Y641" i="3"/>
  <c r="AB641" i="3" s="1"/>
  <c r="AC641" i="3" s="1"/>
  <c r="AD641" i="3" s="1"/>
  <c r="Z641" i="3"/>
  <c r="AA641" i="3"/>
  <c r="AK641" i="3"/>
  <c r="AL641" i="3" s="1"/>
  <c r="AE641" i="3"/>
  <c r="AH641" i="3"/>
  <c r="AI641" i="3"/>
  <c r="AJ641" i="3"/>
  <c r="AM641" i="3"/>
  <c r="AN641" i="3"/>
  <c r="W642" i="3"/>
  <c r="X642" i="3"/>
  <c r="Y642" i="3"/>
  <c r="AB642" i="3" s="1"/>
  <c r="Z642" i="3"/>
  <c r="AA642" i="3"/>
  <c r="AE642" i="3"/>
  <c r="AH642" i="3"/>
  <c r="AI642" i="3"/>
  <c r="AJ642" i="3"/>
  <c r="AM642" i="3"/>
  <c r="F33" i="9" s="1"/>
  <c r="AN642" i="3"/>
  <c r="W643" i="3"/>
  <c r="X643" i="3"/>
  <c r="Y643" i="3"/>
  <c r="Z643" i="3"/>
  <c r="AA643" i="3"/>
  <c r="AH643" i="3"/>
  <c r="AI643" i="3"/>
  <c r="AJ643" i="3"/>
  <c r="AK643" i="3"/>
  <c r="AL643" i="3" s="1"/>
  <c r="AM643" i="3"/>
  <c r="AN643" i="3"/>
  <c r="W644" i="3"/>
  <c r="X644" i="3"/>
  <c r="Y644" i="3"/>
  <c r="AB644" i="3" s="1"/>
  <c r="AC644" i="3" s="1"/>
  <c r="AD644" i="3" s="1"/>
  <c r="Z644" i="3"/>
  <c r="AA644" i="3"/>
  <c r="AH644" i="3"/>
  <c r="AI644" i="3" s="1"/>
  <c r="AJ644" i="3"/>
  <c r="AK644" i="3"/>
  <c r="AL644" i="3"/>
  <c r="AM644" i="3"/>
  <c r="AN644" i="3"/>
  <c r="W645" i="3"/>
  <c r="X645" i="3"/>
  <c r="Y645" i="3"/>
  <c r="AB645" i="3"/>
  <c r="Z645" i="3"/>
  <c r="AA645" i="3"/>
  <c r="AC645" i="3" s="1"/>
  <c r="AD645" i="3" s="1"/>
  <c r="AE645" i="3"/>
  <c r="AH645" i="3"/>
  <c r="AI645" i="3" s="1"/>
  <c r="AJ645" i="3"/>
  <c r="AM645" i="3"/>
  <c r="AN645" i="3"/>
  <c r="W646" i="3"/>
  <c r="X646" i="3"/>
  <c r="Y646" i="3"/>
  <c r="AB646" i="3"/>
  <c r="Z646" i="3"/>
  <c r="AA646" i="3"/>
  <c r="AE646" i="3"/>
  <c r="AH646" i="3"/>
  <c r="AI646" i="3" s="1"/>
  <c r="AJ646" i="3"/>
  <c r="AM646" i="3"/>
  <c r="AN646" i="3"/>
  <c r="W647" i="3"/>
  <c r="X647" i="3"/>
  <c r="Y647" i="3"/>
  <c r="AE647" i="3" s="1"/>
  <c r="AF647" i="3" s="1"/>
  <c r="AG647" i="3" s="1"/>
  <c r="AB647" i="3"/>
  <c r="Z647" i="3"/>
  <c r="AA647" i="3"/>
  <c r="AC647" i="3" s="1"/>
  <c r="AD647" i="3" s="1"/>
  <c r="AH647" i="3"/>
  <c r="AI647" i="3" s="1"/>
  <c r="AJ647" i="3"/>
  <c r="AM647" i="3"/>
  <c r="AN647" i="3"/>
  <c r="W648" i="3"/>
  <c r="X648" i="3"/>
  <c r="Y648" i="3"/>
  <c r="AB648" i="3"/>
  <c r="Z648" i="3"/>
  <c r="AA648" i="3"/>
  <c r="AE648" i="3"/>
  <c r="AH648" i="3"/>
  <c r="AI648" i="3" s="1"/>
  <c r="AJ648" i="3"/>
  <c r="AM648" i="3"/>
  <c r="AN648" i="3"/>
  <c r="W649" i="3"/>
  <c r="X649" i="3"/>
  <c r="Y649" i="3"/>
  <c r="AB649" i="3"/>
  <c r="Z649" i="3"/>
  <c r="AA649" i="3"/>
  <c r="AC649" i="3" s="1"/>
  <c r="AD649" i="3" s="1"/>
  <c r="AE649" i="3"/>
  <c r="AH649" i="3"/>
  <c r="AI649" i="3" s="1"/>
  <c r="AJ649" i="3"/>
  <c r="AM649" i="3"/>
  <c r="AN649" i="3"/>
  <c r="W650" i="3"/>
  <c r="X650" i="3"/>
  <c r="Y650" i="3"/>
  <c r="AB650" i="3"/>
  <c r="Z650" i="3"/>
  <c r="AA650" i="3"/>
  <c r="AE650" i="3"/>
  <c r="AH650" i="3"/>
  <c r="AI650" i="3" s="1"/>
  <c r="AJ650" i="3"/>
  <c r="AM650" i="3"/>
  <c r="AN650" i="3"/>
  <c r="W651" i="3"/>
  <c r="X651" i="3"/>
  <c r="Y651" i="3"/>
  <c r="AE651" i="3" s="1"/>
  <c r="AF651" i="3" s="1"/>
  <c r="AG651" i="3" s="1"/>
  <c r="AB651" i="3"/>
  <c r="Z651" i="3"/>
  <c r="AA651" i="3"/>
  <c r="AC651" i="3" s="1"/>
  <c r="AD651" i="3" s="1"/>
  <c r="AH651" i="3"/>
  <c r="AI651" i="3" s="1"/>
  <c r="AJ651" i="3"/>
  <c r="AM651" i="3"/>
  <c r="AN651" i="3"/>
  <c r="W652" i="3"/>
  <c r="X652" i="3"/>
  <c r="Y652" i="3"/>
  <c r="AB652" i="3"/>
  <c r="Z652" i="3"/>
  <c r="AA652" i="3"/>
  <c r="AC652" i="3" s="1"/>
  <c r="AD652" i="3" s="1"/>
  <c r="AH652" i="3"/>
  <c r="AI652" i="3"/>
  <c r="AJ652" i="3"/>
  <c r="AK652" i="3"/>
  <c r="AL652" i="3" s="1"/>
  <c r="AM652" i="3"/>
  <c r="AN652" i="3"/>
  <c r="W653" i="3"/>
  <c r="X653" i="3"/>
  <c r="Y653" i="3"/>
  <c r="AB653" i="3" s="1"/>
  <c r="AC653" i="3" s="1"/>
  <c r="AD653" i="3" s="1"/>
  <c r="Z653" i="3"/>
  <c r="AA653" i="3"/>
  <c r="AK653" i="3"/>
  <c r="AL653" i="3" s="1"/>
  <c r="AE653" i="3"/>
  <c r="AH653" i="3"/>
  <c r="AI653" i="3"/>
  <c r="AJ653" i="3"/>
  <c r="AM653" i="3"/>
  <c r="AN653" i="3"/>
  <c r="W654" i="3"/>
  <c r="X654" i="3"/>
  <c r="Y654" i="3"/>
  <c r="AB654" i="3" s="1"/>
  <c r="Z654" i="3"/>
  <c r="AA654" i="3"/>
  <c r="AE654" i="3"/>
  <c r="AH654" i="3"/>
  <c r="AI654" i="3"/>
  <c r="AJ654" i="3"/>
  <c r="AM654" i="3"/>
  <c r="AN654" i="3"/>
  <c r="W655" i="3"/>
  <c r="X655" i="3"/>
  <c r="Y655" i="3"/>
  <c r="AB655" i="3" s="1"/>
  <c r="AC655" i="3" s="1"/>
  <c r="AD655" i="3" s="1"/>
  <c r="Z655" i="3"/>
  <c r="AA655" i="3"/>
  <c r="AE655" i="3"/>
  <c r="AH655" i="3"/>
  <c r="AI655" i="3"/>
  <c r="AJ655" i="3"/>
  <c r="AK655" i="3"/>
  <c r="AL655" i="3" s="1"/>
  <c r="AM655" i="3"/>
  <c r="AN655" i="3"/>
  <c r="W656" i="3"/>
  <c r="X656" i="3"/>
  <c r="Y656" i="3"/>
  <c r="AB656" i="3" s="1"/>
  <c r="AC656" i="3" s="1"/>
  <c r="AD656" i="3" s="1"/>
  <c r="Z656" i="3"/>
  <c r="AA656" i="3"/>
  <c r="AH656" i="3"/>
  <c r="AI656" i="3" s="1"/>
  <c r="AJ656" i="3"/>
  <c r="AK656" i="3"/>
  <c r="AL656" i="3"/>
  <c r="AM656" i="3"/>
  <c r="AN656" i="3"/>
  <c r="W657" i="3"/>
  <c r="X657" i="3"/>
  <c r="Y657" i="3"/>
  <c r="AB657" i="3"/>
  <c r="Z657" i="3"/>
  <c r="AA657" i="3"/>
  <c r="AE657" i="3"/>
  <c r="AH657" i="3"/>
  <c r="AI657" i="3" s="1"/>
  <c r="AJ657" i="3"/>
  <c r="AM657" i="3"/>
  <c r="AN657" i="3"/>
  <c r="W658" i="3"/>
  <c r="X658" i="3"/>
  <c r="Y658" i="3"/>
  <c r="AB658" i="3"/>
  <c r="Z658" i="3"/>
  <c r="AA658" i="3"/>
  <c r="AE658" i="3"/>
  <c r="AH658" i="3"/>
  <c r="AI658" i="3" s="1"/>
  <c r="AJ658" i="3"/>
  <c r="AM658" i="3"/>
  <c r="AN658" i="3"/>
  <c r="W659" i="3"/>
  <c r="X659" i="3"/>
  <c r="Y659" i="3"/>
  <c r="AB659" i="3"/>
  <c r="Z659" i="3"/>
  <c r="AA659" i="3"/>
  <c r="AE659" i="3"/>
  <c r="AH659" i="3"/>
  <c r="AI659" i="3" s="1"/>
  <c r="AJ659" i="3"/>
  <c r="AM659" i="3"/>
  <c r="AN659" i="3"/>
  <c r="W660" i="3"/>
  <c r="X660" i="3"/>
  <c r="Y660" i="3"/>
  <c r="AB660" i="3"/>
  <c r="Z660" i="3"/>
  <c r="AA660" i="3"/>
  <c r="AH660" i="3"/>
  <c r="AI660" i="3"/>
  <c r="AJ660" i="3"/>
  <c r="AK660" i="3"/>
  <c r="AL660" i="3" s="1"/>
  <c r="AM660" i="3"/>
  <c r="AN660" i="3"/>
  <c r="W661" i="3"/>
  <c r="X661" i="3"/>
  <c r="Y661" i="3"/>
  <c r="AB661" i="3" s="1"/>
  <c r="AC661" i="3"/>
  <c r="AD661" i="3" s="1"/>
  <c r="Z661" i="3"/>
  <c r="AA661" i="3"/>
  <c r="AF661" i="3" s="1"/>
  <c r="AE661" i="3"/>
  <c r="AG661" i="3"/>
  <c r="AH661" i="3"/>
  <c r="AI661" i="3"/>
  <c r="AJ661" i="3"/>
  <c r="AK661" i="3"/>
  <c r="AL661" i="3" s="1"/>
  <c r="AM661" i="3"/>
  <c r="AN661" i="3"/>
  <c r="W662" i="3"/>
  <c r="X662" i="3"/>
  <c r="Y662" i="3"/>
  <c r="AB662" i="3" s="1"/>
  <c r="Z662" i="3"/>
  <c r="AA662" i="3"/>
  <c r="AH662" i="3"/>
  <c r="AI662" i="3"/>
  <c r="AJ662" i="3"/>
  <c r="AM662" i="3"/>
  <c r="AN662" i="3"/>
  <c r="W663" i="3"/>
  <c r="X663" i="3"/>
  <c r="Y663" i="3"/>
  <c r="AB663" i="3" s="1"/>
  <c r="AC663" i="3"/>
  <c r="AD663" i="3" s="1"/>
  <c r="Z663" i="3"/>
  <c r="AA663" i="3"/>
  <c r="AE663" i="3"/>
  <c r="AF663" i="3" s="1"/>
  <c r="AG663" i="3"/>
  <c r="AH663" i="3"/>
  <c r="AI663" i="3"/>
  <c r="AJ663" i="3"/>
  <c r="AK663" i="3"/>
  <c r="AL663" i="3" s="1"/>
  <c r="AM663" i="3"/>
  <c r="AN663" i="3"/>
  <c r="W664" i="3"/>
  <c r="X664" i="3"/>
  <c r="Y664" i="3"/>
  <c r="AB664" i="3" s="1"/>
  <c r="AC664" i="3" s="1"/>
  <c r="AD664" i="3" s="1"/>
  <c r="Z664" i="3"/>
  <c r="AA664" i="3"/>
  <c r="AF664" i="3" s="1"/>
  <c r="AG664" i="3" s="1"/>
  <c r="AE664" i="3"/>
  <c r="AH664" i="3"/>
  <c r="AI664" i="3"/>
  <c r="AJ664" i="3"/>
  <c r="AK664" i="3"/>
  <c r="AL664" i="3" s="1"/>
  <c r="AM664" i="3"/>
  <c r="AN664" i="3"/>
  <c r="W665" i="3"/>
  <c r="X665" i="3"/>
  <c r="Y665" i="3"/>
  <c r="AB665" i="3" s="1"/>
  <c r="AC665" i="3"/>
  <c r="AD665" i="3" s="1"/>
  <c r="Z665" i="3"/>
  <c r="AA665" i="3"/>
  <c r="AE665" i="3"/>
  <c r="AH665" i="3"/>
  <c r="AI665" i="3"/>
  <c r="AJ665" i="3"/>
  <c r="AK665" i="3"/>
  <c r="AL665" i="3" s="1"/>
  <c r="AM665" i="3"/>
  <c r="AN665" i="3"/>
  <c r="W666" i="3"/>
  <c r="X666" i="3"/>
  <c r="Y666" i="3"/>
  <c r="AB666" i="3" s="1"/>
  <c r="Z666" i="3"/>
  <c r="AA666" i="3"/>
  <c r="AE666" i="3"/>
  <c r="AH666" i="3"/>
  <c r="AI666" i="3"/>
  <c r="AJ666" i="3"/>
  <c r="AM666" i="3"/>
  <c r="AN666" i="3"/>
  <c r="W667" i="3"/>
  <c r="X667" i="3"/>
  <c r="Y667" i="3"/>
  <c r="AB667" i="3" s="1"/>
  <c r="Z667" i="3"/>
  <c r="AA667" i="3"/>
  <c r="AH667" i="3"/>
  <c r="AI667" i="3"/>
  <c r="AJ667" i="3"/>
  <c r="AK667" i="3"/>
  <c r="AL667" i="3" s="1"/>
  <c r="AM667" i="3"/>
  <c r="AN667" i="3"/>
  <c r="W668" i="3"/>
  <c r="X668" i="3"/>
  <c r="Y668" i="3"/>
  <c r="AB668" i="3"/>
  <c r="Z668" i="3"/>
  <c r="AA668" i="3"/>
  <c r="AH668" i="3"/>
  <c r="AI668" i="3"/>
  <c r="AJ668" i="3"/>
  <c r="AK668" i="3"/>
  <c r="AL668" i="3"/>
  <c r="AM668" i="3"/>
  <c r="F47" i="9" s="1"/>
  <c r="AN668" i="3"/>
  <c r="W669" i="3"/>
  <c r="X669" i="3"/>
  <c r="Y669" i="3"/>
  <c r="AB669" i="3" s="1"/>
  <c r="Z669" i="3"/>
  <c r="AA669" i="3"/>
  <c r="AC669" i="3" s="1"/>
  <c r="AD669" i="3" s="1"/>
  <c r="AE669" i="3"/>
  <c r="AH669" i="3"/>
  <c r="AI669" i="3" s="1"/>
  <c r="AJ669" i="3"/>
  <c r="AM669" i="3"/>
  <c r="AN669" i="3"/>
  <c r="W670" i="3"/>
  <c r="X670" i="3"/>
  <c r="Y670" i="3"/>
  <c r="AB670" i="3" s="1"/>
  <c r="AC670" i="3" s="1"/>
  <c r="AD670" i="3" s="1"/>
  <c r="Z670" i="3"/>
  <c r="AA670" i="3"/>
  <c r="AE670" i="3"/>
  <c r="AH670" i="3"/>
  <c r="AI670" i="3" s="1"/>
  <c r="AI722" i="3" s="1"/>
  <c r="AI8" i="3" s="1"/>
  <c r="AJ670" i="3"/>
  <c r="AM670" i="3"/>
  <c r="AN670" i="3"/>
  <c r="W671" i="3"/>
  <c r="X671" i="3"/>
  <c r="Y671" i="3"/>
  <c r="AB671" i="3" s="1"/>
  <c r="Z671" i="3"/>
  <c r="AA671" i="3"/>
  <c r="AC671" i="3" s="1"/>
  <c r="AD671" i="3" s="1"/>
  <c r="AH671" i="3"/>
  <c r="AI671" i="3" s="1"/>
  <c r="AJ671" i="3"/>
  <c r="AK671" i="3"/>
  <c r="AL671" i="3" s="1"/>
  <c r="AM671" i="3"/>
  <c r="AN671" i="3"/>
  <c r="W672" i="3"/>
  <c r="X672" i="3"/>
  <c r="Y672" i="3"/>
  <c r="AB672" i="3"/>
  <c r="Z672" i="3"/>
  <c r="AA672" i="3"/>
  <c r="AE672" i="3"/>
  <c r="AF672" i="3"/>
  <c r="AG672" i="3"/>
  <c r="AH672" i="3"/>
  <c r="AI672" i="3" s="1"/>
  <c r="AJ672" i="3"/>
  <c r="AK672" i="3"/>
  <c r="AL672" i="3" s="1"/>
  <c r="AM672" i="3"/>
  <c r="AN672" i="3"/>
  <c r="W673" i="3"/>
  <c r="X673" i="3"/>
  <c r="Y673" i="3"/>
  <c r="AB673" i="3"/>
  <c r="AC673" i="3"/>
  <c r="AD673" i="3" s="1"/>
  <c r="Z673" i="3"/>
  <c r="AA673" i="3"/>
  <c r="AF673" i="3" s="1"/>
  <c r="AG673" i="3" s="1"/>
  <c r="AE673" i="3"/>
  <c r="AH673" i="3"/>
  <c r="AI673" i="3"/>
  <c r="AJ673" i="3"/>
  <c r="AM673" i="3"/>
  <c r="AN673" i="3"/>
  <c r="W674" i="3"/>
  <c r="X674" i="3"/>
  <c r="Y674" i="3"/>
  <c r="AB674" i="3" s="1"/>
  <c r="Z674" i="3"/>
  <c r="AA674" i="3"/>
  <c r="AE674" i="3"/>
  <c r="AH674" i="3"/>
  <c r="AI674" i="3" s="1"/>
  <c r="AJ674" i="3"/>
  <c r="AM674" i="3"/>
  <c r="AN674" i="3"/>
  <c r="W675" i="3"/>
  <c r="X675" i="3"/>
  <c r="Y675" i="3"/>
  <c r="AB675" i="3" s="1"/>
  <c r="Z675" i="3"/>
  <c r="AA675" i="3"/>
  <c r="AH675" i="3"/>
  <c r="AI675" i="3" s="1"/>
  <c r="AJ675" i="3"/>
  <c r="AK675" i="3"/>
  <c r="AL675" i="3" s="1"/>
  <c r="AM675" i="3"/>
  <c r="AN675" i="3"/>
  <c r="W676" i="3"/>
  <c r="X676" i="3"/>
  <c r="Y676" i="3"/>
  <c r="AB676" i="3"/>
  <c r="Z676" i="3"/>
  <c r="AA676" i="3"/>
  <c r="AF676" i="3" s="1"/>
  <c r="AG676" i="3" s="1"/>
  <c r="AE676" i="3"/>
  <c r="AH676" i="3"/>
  <c r="AI676" i="3" s="1"/>
  <c r="AJ676" i="3"/>
  <c r="AK676" i="3"/>
  <c r="AL676" i="3" s="1"/>
  <c r="AM676" i="3"/>
  <c r="AN676" i="3"/>
  <c r="W677" i="3"/>
  <c r="X677" i="3"/>
  <c r="Y677" i="3"/>
  <c r="AB677" i="3"/>
  <c r="AC677" i="3"/>
  <c r="AD677" i="3" s="1"/>
  <c r="Z677" i="3"/>
  <c r="AA677" i="3"/>
  <c r="AF677" i="3" s="1"/>
  <c r="AG677" i="3" s="1"/>
  <c r="AE677" i="3"/>
  <c r="AH677" i="3"/>
  <c r="AI677" i="3"/>
  <c r="AJ677" i="3"/>
  <c r="AM677" i="3"/>
  <c r="F20" i="9" s="1"/>
  <c r="AN677" i="3"/>
  <c r="W678" i="3"/>
  <c r="X678" i="3"/>
  <c r="Y678" i="3"/>
  <c r="AB678" i="3" s="1"/>
  <c r="AC678" i="3" s="1"/>
  <c r="AD678" i="3" s="1"/>
  <c r="Z678" i="3"/>
  <c r="AA678" i="3"/>
  <c r="AE678" i="3"/>
  <c r="AH678" i="3"/>
  <c r="AI678" i="3" s="1"/>
  <c r="AJ678" i="3"/>
  <c r="AM678" i="3"/>
  <c r="AN678" i="3"/>
  <c r="W679" i="3"/>
  <c r="X679" i="3"/>
  <c r="Y679" i="3"/>
  <c r="AB679" i="3" s="1"/>
  <c r="Z679" i="3"/>
  <c r="AA679" i="3"/>
  <c r="AC679" i="3" s="1"/>
  <c r="AD679" i="3" s="1"/>
  <c r="AH679" i="3"/>
  <c r="AI679" i="3" s="1"/>
  <c r="AJ679" i="3"/>
  <c r="AK679" i="3"/>
  <c r="AL679" i="3" s="1"/>
  <c r="AM679" i="3"/>
  <c r="AN679" i="3"/>
  <c r="W680" i="3"/>
  <c r="X680" i="3"/>
  <c r="Y680" i="3"/>
  <c r="AB680" i="3"/>
  <c r="Z680" i="3"/>
  <c r="AA680" i="3"/>
  <c r="AH680" i="3"/>
  <c r="AI680" i="3"/>
  <c r="AJ680" i="3"/>
  <c r="AK680" i="3"/>
  <c r="AL680" i="3" s="1"/>
  <c r="AM680" i="3"/>
  <c r="AN680" i="3"/>
  <c r="W681" i="3"/>
  <c r="X681" i="3"/>
  <c r="Y681" i="3"/>
  <c r="AE681" i="3" s="1"/>
  <c r="AB681" i="3"/>
  <c r="Z681" i="3"/>
  <c r="AA681" i="3"/>
  <c r="AK681" i="3" s="1"/>
  <c r="AL681" i="3" s="1"/>
  <c r="AH681" i="3"/>
  <c r="AI681" i="3" s="1"/>
  <c r="AJ681" i="3"/>
  <c r="AM681" i="3"/>
  <c r="AN681" i="3"/>
  <c r="W682" i="3"/>
  <c r="X682" i="3"/>
  <c r="Y682" i="3"/>
  <c r="AB682" i="3" s="1"/>
  <c r="Z682" i="3"/>
  <c r="AA682" i="3"/>
  <c r="AE682" i="3"/>
  <c r="AH682" i="3"/>
  <c r="AI682" i="3"/>
  <c r="AJ682" i="3"/>
  <c r="AM682" i="3"/>
  <c r="AN682" i="3"/>
  <c r="W683" i="3"/>
  <c r="X683" i="3"/>
  <c r="Y683" i="3"/>
  <c r="AB683" i="3" s="1"/>
  <c r="AC683" i="3" s="1"/>
  <c r="AD683" i="3" s="1"/>
  <c r="Z683" i="3"/>
  <c r="AA683" i="3"/>
  <c r="AE683" i="3"/>
  <c r="AF683" i="3"/>
  <c r="AG683" i="3" s="1"/>
  <c r="AH683" i="3"/>
  <c r="AI683" i="3"/>
  <c r="AJ683" i="3"/>
  <c r="AK683" i="3"/>
  <c r="AL683" i="3" s="1"/>
  <c r="AM683" i="3"/>
  <c r="AN683" i="3"/>
  <c r="W684" i="3"/>
  <c r="X684" i="3"/>
  <c r="Y684" i="3"/>
  <c r="AB684" i="3"/>
  <c r="Z684" i="3"/>
  <c r="AA684" i="3"/>
  <c r="AE684" i="3"/>
  <c r="AF684" i="3"/>
  <c r="AG684" i="3" s="1"/>
  <c r="AH684" i="3"/>
  <c r="AI684" i="3"/>
  <c r="AJ684" i="3"/>
  <c r="AK684" i="3"/>
  <c r="AL684" i="3" s="1"/>
  <c r="AM684" i="3"/>
  <c r="AN684" i="3"/>
  <c r="W685" i="3"/>
  <c r="X685" i="3"/>
  <c r="Y685" i="3"/>
  <c r="AE685" i="3" s="1"/>
  <c r="AB685" i="3"/>
  <c r="Z685" i="3"/>
  <c r="AA685" i="3"/>
  <c r="AK685" i="3" s="1"/>
  <c r="AL685" i="3" s="1"/>
  <c r="AH685" i="3"/>
  <c r="AI685" i="3" s="1"/>
  <c r="AJ685" i="3"/>
  <c r="AM685" i="3"/>
  <c r="AN685" i="3"/>
  <c r="W686" i="3"/>
  <c r="X686" i="3"/>
  <c r="Y686" i="3"/>
  <c r="AB686" i="3" s="1"/>
  <c r="Z686" i="3"/>
  <c r="AA686" i="3"/>
  <c r="AE686" i="3"/>
  <c r="AH686" i="3"/>
  <c r="AI686" i="3"/>
  <c r="AJ686" i="3"/>
  <c r="AM686" i="3"/>
  <c r="AN686" i="3"/>
  <c r="W687" i="3"/>
  <c r="X687" i="3"/>
  <c r="Y687" i="3"/>
  <c r="AB687" i="3" s="1"/>
  <c r="AC687" i="3" s="1"/>
  <c r="AD687" i="3" s="1"/>
  <c r="Z687" i="3"/>
  <c r="AA687" i="3"/>
  <c r="AE687" i="3"/>
  <c r="AF687" i="3"/>
  <c r="AG687" i="3" s="1"/>
  <c r="AH687" i="3"/>
  <c r="AI687" i="3"/>
  <c r="AJ687" i="3"/>
  <c r="AK687" i="3"/>
  <c r="AL687" i="3" s="1"/>
  <c r="AM687" i="3"/>
  <c r="AN687" i="3"/>
  <c r="W688" i="3"/>
  <c r="X688" i="3"/>
  <c r="Y688" i="3"/>
  <c r="AB688" i="3"/>
  <c r="Z688" i="3"/>
  <c r="AA688" i="3"/>
  <c r="AH688" i="3"/>
  <c r="AI688" i="3"/>
  <c r="AJ688" i="3"/>
  <c r="AK688" i="3"/>
  <c r="AL688" i="3"/>
  <c r="AM688" i="3"/>
  <c r="AN688" i="3"/>
  <c r="W689" i="3"/>
  <c r="X689" i="3"/>
  <c r="Y689" i="3"/>
  <c r="AB689" i="3" s="1"/>
  <c r="Z689" i="3"/>
  <c r="AA689" i="3"/>
  <c r="AC689" i="3" s="1"/>
  <c r="AD689" i="3" s="1"/>
  <c r="AH689" i="3"/>
  <c r="AI689" i="3" s="1"/>
  <c r="AJ689" i="3"/>
  <c r="AK689" i="3"/>
  <c r="AL689" i="3" s="1"/>
  <c r="AM689" i="3"/>
  <c r="AN689" i="3"/>
  <c r="W690" i="3"/>
  <c r="X690" i="3"/>
  <c r="Y690" i="3"/>
  <c r="AB690" i="3"/>
  <c r="Z690" i="3"/>
  <c r="AA690" i="3"/>
  <c r="AE690" i="3"/>
  <c r="AH690" i="3"/>
  <c r="AI690" i="3"/>
  <c r="AJ690" i="3"/>
  <c r="AM690" i="3"/>
  <c r="AN690" i="3"/>
  <c r="W691" i="3"/>
  <c r="X691" i="3"/>
  <c r="Y691" i="3"/>
  <c r="AB691" i="3"/>
  <c r="AC691" i="3"/>
  <c r="AD691" i="3" s="1"/>
  <c r="Z691" i="3"/>
  <c r="AA691" i="3"/>
  <c r="AF691" i="3" s="1"/>
  <c r="AG691" i="3" s="1"/>
  <c r="AE691" i="3"/>
  <c r="AH691" i="3"/>
  <c r="AI691" i="3"/>
  <c r="AJ691" i="3"/>
  <c r="AM691" i="3"/>
  <c r="AN691" i="3"/>
  <c r="W692" i="3"/>
  <c r="X692" i="3"/>
  <c r="Y692" i="3"/>
  <c r="AB692" i="3" s="1"/>
  <c r="Z692" i="3"/>
  <c r="AA692" i="3"/>
  <c r="AF692" i="3" s="1"/>
  <c r="AG692" i="3" s="1"/>
  <c r="AE692" i="3"/>
  <c r="AH692" i="3"/>
  <c r="AI692" i="3"/>
  <c r="AJ692" i="3"/>
  <c r="AM692" i="3"/>
  <c r="F60" i="9" s="1"/>
  <c r="AN692" i="3"/>
  <c r="W693" i="3"/>
  <c r="X693" i="3"/>
  <c r="Y693" i="3"/>
  <c r="AB693" i="3" s="1"/>
  <c r="Z693" i="3"/>
  <c r="AA693" i="3"/>
  <c r="AH693" i="3"/>
  <c r="AI693" i="3" s="1"/>
  <c r="AJ693" i="3"/>
  <c r="AK693" i="3"/>
  <c r="AL693" i="3" s="1"/>
  <c r="AM693" i="3"/>
  <c r="AN693" i="3"/>
  <c r="W694" i="3"/>
  <c r="X694" i="3"/>
  <c r="Y694" i="3"/>
  <c r="AB694" i="3"/>
  <c r="Z694" i="3"/>
  <c r="AA694" i="3"/>
  <c r="AE694" i="3"/>
  <c r="AH694" i="3"/>
  <c r="AI694" i="3"/>
  <c r="AJ694" i="3"/>
  <c r="AM694" i="3"/>
  <c r="AN694" i="3"/>
  <c r="W695" i="3"/>
  <c r="X695" i="3"/>
  <c r="Y695" i="3"/>
  <c r="AB695" i="3"/>
  <c r="AC695" i="3"/>
  <c r="AD695" i="3" s="1"/>
  <c r="Z695" i="3"/>
  <c r="AA695" i="3"/>
  <c r="AF695" i="3" s="1"/>
  <c r="AG695" i="3" s="1"/>
  <c r="AE695" i="3"/>
  <c r="AH695" i="3"/>
  <c r="AI695" i="3"/>
  <c r="AJ695" i="3"/>
  <c r="AM695" i="3"/>
  <c r="AN695" i="3"/>
  <c r="W696" i="3"/>
  <c r="X696" i="3"/>
  <c r="Y696" i="3"/>
  <c r="AB696" i="3" s="1"/>
  <c r="AC696" i="3" s="1"/>
  <c r="AD696" i="3" s="1"/>
  <c r="Z696" i="3"/>
  <c r="AA696" i="3"/>
  <c r="AF696" i="3" s="1"/>
  <c r="AG696" i="3" s="1"/>
  <c r="AE696" i="3"/>
  <c r="AH696" i="3"/>
  <c r="AI696" i="3"/>
  <c r="AJ696" i="3"/>
  <c r="AM696" i="3"/>
  <c r="AN696" i="3"/>
  <c r="W697" i="3"/>
  <c r="X697" i="3"/>
  <c r="Y697" i="3"/>
  <c r="AB697" i="3" s="1"/>
  <c r="Z697" i="3"/>
  <c r="AA697" i="3"/>
  <c r="AC697" i="3" s="1"/>
  <c r="AD697" i="3" s="1"/>
  <c r="AE697" i="3"/>
  <c r="AH697" i="3"/>
  <c r="AI697" i="3" s="1"/>
  <c r="AJ697" i="3"/>
  <c r="AM697" i="3"/>
  <c r="AN697" i="3"/>
  <c r="W698" i="3"/>
  <c r="X698" i="3"/>
  <c r="Y698" i="3"/>
  <c r="AB698" i="3" s="1"/>
  <c r="Z698" i="3"/>
  <c r="AA698" i="3"/>
  <c r="AE698" i="3"/>
  <c r="AH698" i="3"/>
  <c r="AI698" i="3" s="1"/>
  <c r="AJ698" i="3"/>
  <c r="AM698" i="3"/>
  <c r="AN698" i="3"/>
  <c r="W699" i="3"/>
  <c r="X699" i="3"/>
  <c r="Y699" i="3"/>
  <c r="AB699" i="3" s="1"/>
  <c r="Z699" i="3"/>
  <c r="AA699" i="3"/>
  <c r="AC699" i="3" s="1"/>
  <c r="AD699" i="3" s="1"/>
  <c r="AH699" i="3"/>
  <c r="AI699" i="3" s="1"/>
  <c r="AJ699" i="3"/>
  <c r="AK699" i="3"/>
  <c r="AL699" i="3" s="1"/>
  <c r="AM699" i="3"/>
  <c r="AN699" i="3"/>
  <c r="W700" i="3"/>
  <c r="X700" i="3"/>
  <c r="Y700" i="3"/>
  <c r="AB700" i="3"/>
  <c r="Z700" i="3"/>
  <c r="AA700" i="3"/>
  <c r="AE700" i="3"/>
  <c r="AF700" i="3"/>
  <c r="AG700" i="3"/>
  <c r="AH700" i="3"/>
  <c r="AI700" i="3" s="1"/>
  <c r="AJ700" i="3"/>
  <c r="AK700" i="3"/>
  <c r="AL700" i="3" s="1"/>
  <c r="AM700" i="3"/>
  <c r="AN700" i="3"/>
  <c r="W701" i="3"/>
  <c r="X701" i="3"/>
  <c r="Y701" i="3"/>
  <c r="AB701" i="3"/>
  <c r="AC701" i="3"/>
  <c r="AD701" i="3" s="1"/>
  <c r="Z701" i="3"/>
  <c r="AA701" i="3"/>
  <c r="AF701" i="3" s="1"/>
  <c r="AG701" i="3" s="1"/>
  <c r="AE701" i="3"/>
  <c r="AH701" i="3"/>
  <c r="AI701" i="3"/>
  <c r="AJ701" i="3"/>
  <c r="AM701" i="3"/>
  <c r="AN701" i="3"/>
  <c r="W702" i="3"/>
  <c r="X702" i="3"/>
  <c r="Y702" i="3"/>
  <c r="AB702" i="3" s="1"/>
  <c r="AC702" i="3" s="1"/>
  <c r="AD702" i="3" s="1"/>
  <c r="Z702" i="3"/>
  <c r="AA702" i="3"/>
  <c r="AE702" i="3"/>
  <c r="AH702" i="3"/>
  <c r="AI702" i="3" s="1"/>
  <c r="AJ702" i="3"/>
  <c r="AM702" i="3"/>
  <c r="AN702" i="3"/>
  <c r="W703" i="3"/>
  <c r="X703" i="3"/>
  <c r="Y703" i="3"/>
  <c r="AB703" i="3" s="1"/>
  <c r="Z703" i="3"/>
  <c r="AA703" i="3"/>
  <c r="AC703" i="3" s="1"/>
  <c r="AD703" i="3" s="1"/>
  <c r="AH703" i="3"/>
  <c r="AI703" i="3" s="1"/>
  <c r="AJ703" i="3"/>
  <c r="AK703" i="3"/>
  <c r="AL703" i="3" s="1"/>
  <c r="AM703" i="3"/>
  <c r="AN703" i="3"/>
  <c r="W704" i="3"/>
  <c r="X704" i="3"/>
  <c r="Y704" i="3"/>
  <c r="AB704" i="3"/>
  <c r="Z704" i="3"/>
  <c r="AA704" i="3"/>
  <c r="AH704" i="3"/>
  <c r="AI704" i="3"/>
  <c r="AJ704" i="3"/>
  <c r="AK704" i="3"/>
  <c r="AL704" i="3" s="1"/>
  <c r="AM704" i="3"/>
  <c r="AN704" i="3"/>
  <c r="W705" i="3"/>
  <c r="X705" i="3"/>
  <c r="Y705" i="3"/>
  <c r="AE705" i="3" s="1"/>
  <c r="AB705" i="3"/>
  <c r="Z705" i="3"/>
  <c r="AA705" i="3"/>
  <c r="AK705" i="3" s="1"/>
  <c r="AL705" i="3" s="1"/>
  <c r="AH705" i="3"/>
  <c r="AI705" i="3" s="1"/>
  <c r="AJ705" i="3"/>
  <c r="AM705" i="3"/>
  <c r="AN705" i="3"/>
  <c r="W706" i="3"/>
  <c r="X706" i="3"/>
  <c r="Y706" i="3"/>
  <c r="AB706" i="3" s="1"/>
  <c r="Z706" i="3"/>
  <c r="AA706" i="3"/>
  <c r="AE706" i="3"/>
  <c r="AH706" i="3"/>
  <c r="AI706" i="3"/>
  <c r="AJ706" i="3"/>
  <c r="AM706" i="3"/>
  <c r="AN706" i="3"/>
  <c r="W707" i="3"/>
  <c r="X707" i="3"/>
  <c r="Y707" i="3"/>
  <c r="AB707" i="3" s="1"/>
  <c r="AC707" i="3" s="1"/>
  <c r="AD707" i="3" s="1"/>
  <c r="Z707" i="3"/>
  <c r="AA707" i="3"/>
  <c r="AE707" i="3"/>
  <c r="AF707" i="3"/>
  <c r="AG707" i="3" s="1"/>
  <c r="AH707" i="3"/>
  <c r="AI707" i="3"/>
  <c r="AJ707" i="3"/>
  <c r="AK707" i="3"/>
  <c r="AL707" i="3" s="1"/>
  <c r="AM707" i="3"/>
  <c r="AN707" i="3"/>
  <c r="W708" i="3"/>
  <c r="X708" i="3"/>
  <c r="Y708" i="3"/>
  <c r="AB708" i="3"/>
  <c r="Z708" i="3"/>
  <c r="AA708" i="3"/>
  <c r="AH708" i="3"/>
  <c r="AI708" i="3"/>
  <c r="AJ708" i="3"/>
  <c r="AK708" i="3"/>
  <c r="AL708" i="3"/>
  <c r="AM708" i="3"/>
  <c r="AN708" i="3"/>
  <c r="W709" i="3"/>
  <c r="X709" i="3"/>
  <c r="Y709" i="3"/>
  <c r="AB709" i="3" s="1"/>
  <c r="Z709" i="3"/>
  <c r="AA709" i="3"/>
  <c r="AC709" i="3" s="1"/>
  <c r="AD709" i="3" s="1"/>
  <c r="AH709" i="3"/>
  <c r="AI709" i="3" s="1"/>
  <c r="AJ709" i="3"/>
  <c r="AK709" i="3"/>
  <c r="AL709" i="3" s="1"/>
  <c r="AM709" i="3"/>
  <c r="AN709" i="3"/>
  <c r="W710" i="3"/>
  <c r="X710" i="3"/>
  <c r="Y710" i="3"/>
  <c r="AB710" i="3"/>
  <c r="Z710" i="3"/>
  <c r="AA710" i="3"/>
  <c r="AE710" i="3"/>
  <c r="AH710" i="3"/>
  <c r="AI710" i="3"/>
  <c r="AJ710" i="3"/>
  <c r="AM710" i="3"/>
  <c r="AN710" i="3"/>
  <c r="W711" i="3"/>
  <c r="X711" i="3"/>
  <c r="Y711" i="3"/>
  <c r="AB711" i="3"/>
  <c r="AC711" i="3"/>
  <c r="AD711" i="3" s="1"/>
  <c r="Z711" i="3"/>
  <c r="AA711" i="3"/>
  <c r="AF711" i="3" s="1"/>
  <c r="AG711" i="3" s="1"/>
  <c r="AE711" i="3"/>
  <c r="AH711" i="3"/>
  <c r="AI711" i="3"/>
  <c r="AJ711" i="3"/>
  <c r="AM711" i="3"/>
  <c r="AN711" i="3"/>
  <c r="W712" i="3"/>
  <c r="X712" i="3"/>
  <c r="Y712" i="3"/>
  <c r="AB712" i="3" s="1"/>
  <c r="Z712" i="3"/>
  <c r="AA712" i="3"/>
  <c r="AF712" i="3" s="1"/>
  <c r="AG712" i="3" s="1"/>
  <c r="AE712" i="3"/>
  <c r="AH712" i="3"/>
  <c r="AI712" i="3"/>
  <c r="AJ712" i="3"/>
  <c r="AM712" i="3"/>
  <c r="AN712" i="3"/>
  <c r="W713" i="3"/>
  <c r="X713" i="3"/>
  <c r="Y713" i="3"/>
  <c r="AB713" i="3" s="1"/>
  <c r="Z713" i="3"/>
  <c r="AA713" i="3"/>
  <c r="AH713" i="3"/>
  <c r="AI713" i="3" s="1"/>
  <c r="AJ713" i="3"/>
  <c r="AK713" i="3"/>
  <c r="AL713" i="3" s="1"/>
  <c r="AM713" i="3"/>
  <c r="AN713" i="3"/>
  <c r="W714" i="3"/>
  <c r="X714" i="3"/>
  <c r="Y714" i="3"/>
  <c r="AB714" i="3"/>
  <c r="Z714" i="3"/>
  <c r="AA714" i="3"/>
  <c r="AE714" i="3"/>
  <c r="AH714" i="3"/>
  <c r="AI714" i="3"/>
  <c r="AJ714" i="3"/>
  <c r="AM714" i="3"/>
  <c r="AN714" i="3"/>
  <c r="W715" i="3"/>
  <c r="X715" i="3"/>
  <c r="Y715" i="3"/>
  <c r="AB715" i="3"/>
  <c r="AC715" i="3"/>
  <c r="AD715" i="3" s="1"/>
  <c r="Z715" i="3"/>
  <c r="AA715" i="3"/>
  <c r="AF715" i="3" s="1"/>
  <c r="AG715" i="3" s="1"/>
  <c r="AE715" i="3"/>
  <c r="AH715" i="3"/>
  <c r="AI715" i="3"/>
  <c r="AJ715" i="3"/>
  <c r="AM715" i="3"/>
  <c r="AN715" i="3"/>
  <c r="W716" i="3"/>
  <c r="X716" i="3"/>
  <c r="Y716" i="3"/>
  <c r="AB716" i="3" s="1"/>
  <c r="AC716" i="3" s="1"/>
  <c r="AD716" i="3" s="1"/>
  <c r="Z716" i="3"/>
  <c r="AA716" i="3"/>
  <c r="AH716" i="3"/>
  <c r="AI716" i="3" s="1"/>
  <c r="AJ716" i="3"/>
  <c r="AK716" i="3"/>
  <c r="AL716" i="3"/>
  <c r="AM716" i="3"/>
  <c r="AN716" i="3"/>
  <c r="W717" i="3"/>
  <c r="X717" i="3"/>
  <c r="Y717" i="3"/>
  <c r="AB717" i="3" s="1"/>
  <c r="AC717" i="3" s="1"/>
  <c r="AD717" i="3" s="1"/>
  <c r="Z717" i="3"/>
  <c r="AA717" i="3"/>
  <c r="AE717" i="3"/>
  <c r="AF717" i="3"/>
  <c r="AG717" i="3" s="1"/>
  <c r="AH717" i="3"/>
  <c r="AI717" i="3"/>
  <c r="AJ717" i="3"/>
  <c r="AK717" i="3"/>
  <c r="AL717" i="3" s="1"/>
  <c r="AM717" i="3"/>
  <c r="AN717" i="3"/>
  <c r="W718" i="3"/>
  <c r="X718" i="3"/>
  <c r="Y718" i="3"/>
  <c r="AB718" i="3"/>
  <c r="Z718" i="3"/>
  <c r="AA718" i="3"/>
  <c r="AE718" i="3"/>
  <c r="AH718" i="3"/>
  <c r="AI718" i="3" s="1"/>
  <c r="AJ718" i="3"/>
  <c r="AM718" i="3"/>
  <c r="AN718" i="3"/>
  <c r="W719" i="3"/>
  <c r="X719" i="3"/>
  <c r="Y719" i="3"/>
  <c r="AE719" i="3" s="1"/>
  <c r="AB719" i="3"/>
  <c r="Z719" i="3"/>
  <c r="AA719" i="3"/>
  <c r="AK719" i="3" s="1"/>
  <c r="AL719" i="3" s="1"/>
  <c r="AH719" i="3"/>
  <c r="AI719" i="3" s="1"/>
  <c r="AJ719" i="3"/>
  <c r="AM719" i="3"/>
  <c r="AN719" i="3"/>
  <c r="W720" i="3"/>
  <c r="X720" i="3"/>
  <c r="Y720" i="3"/>
  <c r="AB720" i="3" s="1"/>
  <c r="Z720" i="3"/>
  <c r="AA720" i="3"/>
  <c r="AK720" i="3" s="1"/>
  <c r="AL720" i="3" s="1"/>
  <c r="AE720" i="3"/>
  <c r="AH720" i="3"/>
  <c r="AI720" i="3" s="1"/>
  <c r="AJ720" i="3"/>
  <c r="AM720" i="3"/>
  <c r="AN720" i="3"/>
  <c r="W721" i="3"/>
  <c r="X721" i="3"/>
  <c r="Y721" i="3"/>
  <c r="AB721" i="3" s="1"/>
  <c r="AC721" i="3" s="1"/>
  <c r="AD721" i="3" s="1"/>
  <c r="Z721" i="3"/>
  <c r="AA721" i="3"/>
  <c r="AE721" i="3"/>
  <c r="AF721" i="3"/>
  <c r="AG721" i="3" s="1"/>
  <c r="AH721" i="3"/>
  <c r="AI721" i="3"/>
  <c r="AJ721" i="3"/>
  <c r="AK721" i="3"/>
  <c r="AL721" i="3" s="1"/>
  <c r="AM721" i="3"/>
  <c r="AN721" i="3"/>
  <c r="A722" i="3"/>
  <c r="B722" i="3"/>
  <c r="AA2" i="3" s="1"/>
  <c r="C722" i="3"/>
  <c r="D722" i="3"/>
  <c r="D723" i="3" s="1"/>
  <c r="D9" i="3" s="1"/>
  <c r="D8" i="3"/>
  <c r="E722" i="3"/>
  <c r="E8" i="3" s="1"/>
  <c r="F722" i="3"/>
  <c r="F8" i="3"/>
  <c r="G722" i="3"/>
  <c r="G8" i="3" s="1"/>
  <c r="H722" i="3"/>
  <c r="H8" i="3"/>
  <c r="I722" i="3"/>
  <c r="I8" i="3" s="1"/>
  <c r="J722" i="3"/>
  <c r="J8" i="3"/>
  <c r="M722" i="3"/>
  <c r="M8" i="3" s="1"/>
  <c r="P722" i="3"/>
  <c r="P8" i="3"/>
  <c r="S722" i="3"/>
  <c r="S8" i="3"/>
  <c r="T722" i="3"/>
  <c r="Q722" i="3" s="1"/>
  <c r="Q8" i="3" s="1"/>
  <c r="W722" i="3"/>
  <c r="W8" i="3"/>
  <c r="AJ722" i="3"/>
  <c r="B723" i="3"/>
  <c r="AE18" i="3"/>
  <c r="AE16" i="3"/>
  <c r="AF16" i="3" s="1"/>
  <c r="AG16" i="3" s="1"/>
  <c r="AE13" i="3"/>
  <c r="AF13" i="3"/>
  <c r="AG13" i="3" s="1"/>
  <c r="AE15" i="3"/>
  <c r="AF15" i="3"/>
  <c r="AG15" i="3"/>
  <c r="F21" i="9"/>
  <c r="F34" i="9"/>
  <c r="AB14" i="3"/>
  <c r="AC14" i="3" s="1"/>
  <c r="AD14" i="3" s="1"/>
  <c r="E70" i="9"/>
  <c r="E66" i="9"/>
  <c r="E62" i="9"/>
  <c r="R17" i="4" s="1"/>
  <c r="E58" i="9"/>
  <c r="E54" i="9"/>
  <c r="E50" i="9"/>
  <c r="Q18" i="4" s="1"/>
  <c r="E46" i="9"/>
  <c r="Q27" i="4" s="1"/>
  <c r="E42" i="9"/>
  <c r="E38" i="9"/>
  <c r="E34" i="9"/>
  <c r="P28" i="4" s="1"/>
  <c r="E30" i="9"/>
  <c r="O24" i="4" s="1"/>
  <c r="E26" i="9"/>
  <c r="E22" i="9"/>
  <c r="E18" i="9"/>
  <c r="N25" i="4" s="1"/>
  <c r="E14" i="9"/>
  <c r="N21" i="4" s="1"/>
  <c r="E10" i="9"/>
  <c r="E69" i="9"/>
  <c r="E65" i="9"/>
  <c r="R20" i="4" s="1"/>
  <c r="E61" i="9"/>
  <c r="R16" i="4" s="1"/>
  <c r="E57" i="9"/>
  <c r="E53" i="9"/>
  <c r="E49" i="9"/>
  <c r="Q17" i="4" s="1"/>
  <c r="E45" i="9"/>
  <c r="P26" i="4" s="1"/>
  <c r="E41" i="9"/>
  <c r="E37" i="9"/>
  <c r="E33" i="9"/>
  <c r="P27" i="4" s="1"/>
  <c r="E29" i="9"/>
  <c r="O23" i="4" s="1"/>
  <c r="E25" i="9"/>
  <c r="E21" i="9"/>
  <c r="O28" i="4"/>
  <c r="E17" i="9"/>
  <c r="E13" i="9"/>
  <c r="N20" i="4" s="1"/>
  <c r="E9" i="9"/>
  <c r="E68" i="9"/>
  <c r="E64" i="9"/>
  <c r="R19" i="4" s="1"/>
  <c r="E60" i="9"/>
  <c r="R28" i="4" s="1"/>
  <c r="E56" i="9"/>
  <c r="E52" i="9"/>
  <c r="E48" i="9"/>
  <c r="Q16" i="4" s="1"/>
  <c r="E44" i="9"/>
  <c r="P25" i="4" s="1"/>
  <c r="E40" i="9"/>
  <c r="E36" i="9"/>
  <c r="E32" i="9"/>
  <c r="O26" i="4" s="1"/>
  <c r="E28" i="9"/>
  <c r="O22" i="4" s="1"/>
  <c r="E24" i="9"/>
  <c r="E20" i="9"/>
  <c r="O27" i="4"/>
  <c r="E16" i="9"/>
  <c r="N23" i="4"/>
  <c r="E12" i="9"/>
  <c r="N19" i="4"/>
  <c r="E8" i="9"/>
  <c r="N28" i="4"/>
  <c r="E71" i="9"/>
  <c r="E67" i="9"/>
  <c r="E63" i="9"/>
  <c r="R18" i="4"/>
  <c r="E59" i="9"/>
  <c r="R27" i="4"/>
  <c r="E55" i="9"/>
  <c r="E51" i="9"/>
  <c r="Q19" i="4" s="1"/>
  <c r="E47" i="9"/>
  <c r="Q28" i="4" s="1"/>
  <c r="E43" i="9"/>
  <c r="E39" i="9"/>
  <c r="E35" i="9"/>
  <c r="E31" i="9"/>
  <c r="O25" i="4"/>
  <c r="E27" i="9"/>
  <c r="E23" i="9"/>
  <c r="E19" i="9"/>
  <c r="E15" i="9"/>
  <c r="N22" i="4" s="1"/>
  <c r="E11" i="9"/>
  <c r="E7" i="9"/>
  <c r="N27" i="4"/>
  <c r="AB12" i="3"/>
  <c r="AC12" i="3"/>
  <c r="AD12" i="3" s="1"/>
  <c r="F8" i="9"/>
  <c r="F7" i="9"/>
  <c r="AC718" i="3"/>
  <c r="AD718" i="3" s="1"/>
  <c r="AC393" i="3"/>
  <c r="AD393" i="3" s="1"/>
  <c r="AC423" i="3"/>
  <c r="AD423" i="3" s="1"/>
  <c r="AC654" i="3"/>
  <c r="AD654" i="3" s="1"/>
  <c r="AC650" i="3"/>
  <c r="AD650" i="3" s="1"/>
  <c r="AC578" i="3"/>
  <c r="AD578" i="3" s="1"/>
  <c r="AC443" i="3"/>
  <c r="AD443" i="3" s="1"/>
  <c r="AC638" i="3"/>
  <c r="AD638" i="3" s="1"/>
  <c r="AC534" i="3"/>
  <c r="AD534" i="3" s="1"/>
  <c r="AC514" i="3"/>
  <c r="AD514" i="3" s="1"/>
  <c r="AC439" i="3"/>
  <c r="AD439" i="3" s="1"/>
  <c r="AC428" i="3"/>
  <c r="AD428" i="3" s="1"/>
  <c r="AC424" i="3"/>
  <c r="AD424" i="3" s="1"/>
  <c r="AC419" i="3"/>
  <c r="AD419" i="3" s="1"/>
  <c r="AC492" i="3"/>
  <c r="AD492" i="3" s="1"/>
  <c r="AC660" i="3"/>
  <c r="AD660" i="3" s="1"/>
  <c r="AC479" i="3"/>
  <c r="AD479" i="3" s="1"/>
  <c r="AC474" i="3"/>
  <c r="AD474" i="3" s="1"/>
  <c r="AC708" i="3"/>
  <c r="AD708" i="3" s="1"/>
  <c r="AC676" i="3"/>
  <c r="AD676" i="3" s="1"/>
  <c r="AC602" i="3"/>
  <c r="AD602" i="3" s="1"/>
  <c r="AC598" i="3"/>
  <c r="AD598" i="3" s="1"/>
  <c r="AC586" i="3"/>
  <c r="AD586" i="3" s="1"/>
  <c r="AC570" i="3"/>
  <c r="AD570" i="3" s="1"/>
  <c r="AC551" i="3"/>
  <c r="AD551" i="3" s="1"/>
  <c r="AC538" i="3"/>
  <c r="AD538" i="3" s="1"/>
  <c r="AC610" i="3"/>
  <c r="AD610" i="3" s="1"/>
  <c r="AC550" i="3"/>
  <c r="AD550" i="3" s="1"/>
  <c r="AC547" i="3"/>
  <c r="AD547" i="3" s="1"/>
  <c r="AC526" i="3"/>
  <c r="AD526" i="3" s="1"/>
  <c r="AC506" i="3"/>
  <c r="AD506" i="3" s="1"/>
  <c r="AC504" i="3"/>
  <c r="AD504" i="3" s="1"/>
  <c r="AC490" i="3"/>
  <c r="AD490" i="3" s="1"/>
  <c r="AC482" i="3"/>
  <c r="AD482" i="3" s="1"/>
  <c r="AC470" i="3"/>
  <c r="AD470" i="3" s="1"/>
  <c r="AC451" i="3"/>
  <c r="AD451" i="3" s="1"/>
  <c r="AC431" i="3"/>
  <c r="AD431" i="3" s="1"/>
  <c r="AC594" i="3"/>
  <c r="AD594" i="3" s="1"/>
  <c r="AC519" i="3"/>
  <c r="AD519" i="3" s="1"/>
  <c r="AC511" i="3"/>
  <c r="AD511" i="3" s="1"/>
  <c r="AC494" i="3"/>
  <c r="AD494" i="3" s="1"/>
  <c r="AC405" i="3"/>
  <c r="AD405" i="3" s="1"/>
  <c r="AC347" i="3"/>
  <c r="AD347" i="3" s="1"/>
  <c r="AC720" i="3"/>
  <c r="AD720" i="3" s="1"/>
  <c r="AC710" i="3"/>
  <c r="AD710" i="3" s="1"/>
  <c r="AC698" i="3"/>
  <c r="AD698" i="3" s="1"/>
  <c r="AC688" i="3"/>
  <c r="AD688" i="3" s="1"/>
  <c r="AC668" i="3"/>
  <c r="AD668" i="3" s="1"/>
  <c r="AC662" i="3"/>
  <c r="AD662" i="3" s="1"/>
  <c r="AC630" i="3"/>
  <c r="AD630" i="3" s="1"/>
  <c r="AC626" i="3"/>
  <c r="AD626" i="3" s="1"/>
  <c r="AC700" i="3"/>
  <c r="AD700" i="3" s="1"/>
  <c r="AC690" i="3"/>
  <c r="AD690" i="3" s="1"/>
  <c r="AC680" i="3"/>
  <c r="AD680" i="3" s="1"/>
  <c r="AC642" i="3"/>
  <c r="AD642" i="3" s="1"/>
  <c r="AC614" i="3"/>
  <c r="AD614" i="3" s="1"/>
  <c r="AC579" i="3"/>
  <c r="AD579" i="3" s="1"/>
  <c r="AC562" i="3"/>
  <c r="AD562" i="3" s="1"/>
  <c r="AC546" i="3"/>
  <c r="AD546" i="3" s="1"/>
  <c r="AC502" i="3"/>
  <c r="AD502" i="3" s="1"/>
  <c r="AC498" i="3"/>
  <c r="AD498" i="3" s="1"/>
  <c r="AC462" i="3"/>
  <c r="AD462" i="3" s="1"/>
  <c r="AC399" i="3"/>
  <c r="AD399" i="3" s="1"/>
  <c r="AC267" i="3"/>
  <c r="AD267" i="3" s="1"/>
  <c r="AC436" i="3"/>
  <c r="AD436" i="3" s="1"/>
  <c r="AC403" i="3"/>
  <c r="AD403" i="3" s="1"/>
  <c r="AC391" i="3"/>
  <c r="AD391" i="3" s="1"/>
  <c r="AC383" i="3"/>
  <c r="AD383" i="3" s="1"/>
  <c r="AC375" i="3"/>
  <c r="AD375" i="3" s="1"/>
  <c r="AC369" i="3"/>
  <c r="AD369" i="3" s="1"/>
  <c r="AC351" i="3"/>
  <c r="AD351" i="3" s="1"/>
  <c r="AC463" i="3"/>
  <c r="AD463" i="3" s="1"/>
  <c r="AC444" i="3"/>
  <c r="AD444" i="3" s="1"/>
  <c r="AC385" i="3"/>
  <c r="AD385" i="3" s="1"/>
  <c r="AC377" i="3"/>
  <c r="AD377" i="3" s="1"/>
  <c r="AC103" i="3"/>
  <c r="AD103" i="3" s="1"/>
  <c r="AC714" i="3"/>
  <c r="AD714" i="3" s="1"/>
  <c r="AC712" i="3"/>
  <c r="AD712" i="3" s="1"/>
  <c r="AC704" i="3"/>
  <c r="AD704" i="3" s="1"/>
  <c r="AC694" i="3"/>
  <c r="AD694" i="3" s="1"/>
  <c r="AC692" i="3"/>
  <c r="AD692" i="3" s="1"/>
  <c r="AC682" i="3"/>
  <c r="AD682" i="3" s="1"/>
  <c r="AC666" i="3"/>
  <c r="AD666" i="3" s="1"/>
  <c r="AC622" i="3"/>
  <c r="AD622" i="3" s="1"/>
  <c r="AC606" i="3"/>
  <c r="AD606" i="3" s="1"/>
  <c r="AC590" i="3"/>
  <c r="AD590" i="3" s="1"/>
  <c r="AC587" i="3"/>
  <c r="AD587" i="3" s="1"/>
  <c r="AC582" i="3"/>
  <c r="AD582" i="3" s="1"/>
  <c r="AC574" i="3"/>
  <c r="AD574" i="3" s="1"/>
  <c r="AC566" i="3"/>
  <c r="AD566" i="3" s="1"/>
  <c r="AC558" i="3"/>
  <c r="AD558" i="3" s="1"/>
  <c r="AC542" i="3"/>
  <c r="AD542" i="3" s="1"/>
  <c r="AC535" i="3"/>
  <c r="AD535" i="3" s="1"/>
  <c r="AC527" i="3"/>
  <c r="AD527" i="3" s="1"/>
  <c r="AC522" i="3"/>
  <c r="AD522" i="3" s="1"/>
  <c r="AC515" i="3"/>
  <c r="AD515" i="3" s="1"/>
  <c r="AC508" i="3"/>
  <c r="AD508" i="3" s="1"/>
  <c r="AC499" i="3"/>
  <c r="AD499" i="3" s="1"/>
  <c r="AC496" i="3"/>
  <c r="AD496" i="3" s="1"/>
  <c r="AC486" i="3"/>
  <c r="AD486" i="3" s="1"/>
  <c r="AC475" i="3"/>
  <c r="AD475" i="3" s="1"/>
  <c r="AC466" i="3"/>
  <c r="AD466" i="3" s="1"/>
  <c r="AC447" i="3"/>
  <c r="AD447" i="3" s="1"/>
  <c r="AC440" i="3"/>
  <c r="AD440" i="3" s="1"/>
  <c r="AC432" i="3"/>
  <c r="AD432" i="3" s="1"/>
  <c r="AC401" i="3"/>
  <c r="AD401" i="3" s="1"/>
  <c r="AC395" i="3"/>
  <c r="AD395" i="3" s="1"/>
  <c r="AC387" i="3"/>
  <c r="AD387" i="3" s="1"/>
  <c r="AC379" i="3"/>
  <c r="AD379" i="3" s="1"/>
  <c r="AC371" i="3"/>
  <c r="AD371" i="3" s="1"/>
  <c r="AC40" i="3"/>
  <c r="AD40" i="3" s="1"/>
  <c r="AC706" i="3"/>
  <c r="AD706" i="3" s="1"/>
  <c r="AC686" i="3"/>
  <c r="AD686" i="3" s="1"/>
  <c r="AC684" i="3"/>
  <c r="AD684" i="3" s="1"/>
  <c r="AC674" i="3"/>
  <c r="AD674" i="3" s="1"/>
  <c r="AC672" i="3"/>
  <c r="AD672" i="3" s="1"/>
  <c r="AC667" i="3"/>
  <c r="AD667" i="3" s="1"/>
  <c r="AC658" i="3"/>
  <c r="AD658" i="3" s="1"/>
  <c r="AC646" i="3"/>
  <c r="AD646" i="3" s="1"/>
  <c r="AC634" i="3"/>
  <c r="AD634" i="3" s="1"/>
  <c r="AC618" i="3"/>
  <c r="AD618" i="3" s="1"/>
  <c r="AC583" i="3"/>
  <c r="AD583" i="3" s="1"/>
  <c r="AC554" i="3"/>
  <c r="AD554" i="3" s="1"/>
  <c r="AC530" i="3"/>
  <c r="AD530" i="3" s="1"/>
  <c r="AC523" i="3"/>
  <c r="AD523" i="3" s="1"/>
  <c r="AC518" i="3"/>
  <c r="AD518" i="3" s="1"/>
  <c r="AC510" i="3"/>
  <c r="AD510" i="3" s="1"/>
  <c r="AC487" i="3"/>
  <c r="AD487" i="3" s="1"/>
  <c r="AC478" i="3"/>
  <c r="AD478" i="3" s="1"/>
  <c r="AC455" i="3"/>
  <c r="AD455" i="3" s="1"/>
  <c r="AC449" i="3"/>
  <c r="AD449" i="3" s="1"/>
  <c r="AC435" i="3"/>
  <c r="AD435" i="3" s="1"/>
  <c r="AC427" i="3"/>
  <c r="AD427" i="3" s="1"/>
  <c r="AC415" i="3"/>
  <c r="AD415" i="3" s="1"/>
  <c r="AC397" i="3"/>
  <c r="AD397" i="3" s="1"/>
  <c r="AC389" i="3"/>
  <c r="AD389" i="3" s="1"/>
  <c r="AC381" i="3"/>
  <c r="AD381" i="3" s="1"/>
  <c r="AC373" i="3"/>
  <c r="AD373" i="3" s="1"/>
  <c r="AC159" i="3"/>
  <c r="AD159" i="3" s="1"/>
  <c r="AC36" i="3"/>
  <c r="AD36" i="3" s="1"/>
  <c r="P723" i="3"/>
  <c r="P9" i="3" s="1"/>
  <c r="H723" i="3"/>
  <c r="H9" i="3" s="1"/>
  <c r="AE688" i="3"/>
  <c r="AF688" i="3" s="1"/>
  <c r="AG688" i="3" s="1"/>
  <c r="AE656" i="3"/>
  <c r="AF656" i="3"/>
  <c r="AG656" i="3" s="1"/>
  <c r="AE640" i="3"/>
  <c r="AF640" i="3" s="1"/>
  <c r="AG640" i="3" s="1"/>
  <c r="AE612" i="3"/>
  <c r="AF612" i="3"/>
  <c r="AG612" i="3" s="1"/>
  <c r="AE548" i="3"/>
  <c r="AF548" i="3" s="1"/>
  <c r="AG548" i="3" s="1"/>
  <c r="AE457" i="3"/>
  <c r="AF457" i="3"/>
  <c r="AG457" i="3" s="1"/>
  <c r="AE405" i="3"/>
  <c r="AF405" i="3" s="1"/>
  <c r="AG405" i="3" s="1"/>
  <c r="AE401" i="3"/>
  <c r="AF401" i="3"/>
  <c r="AG401" i="3" s="1"/>
  <c r="AE397" i="3"/>
  <c r="AF397" i="3" s="1"/>
  <c r="AG397" i="3" s="1"/>
  <c r="AC354" i="3"/>
  <c r="AD354" i="3"/>
  <c r="AK354" i="3"/>
  <c r="AL354" i="3"/>
  <c r="AC218" i="3"/>
  <c r="AD218" i="3"/>
  <c r="AK218" i="3"/>
  <c r="AL218" i="3"/>
  <c r="AC154" i="3"/>
  <c r="AD154" i="3"/>
  <c r="AK154" i="3"/>
  <c r="AL154" i="3"/>
  <c r="AB33" i="3"/>
  <c r="AC33" i="3"/>
  <c r="AD33" i="3" s="1"/>
  <c r="AE33" i="3"/>
  <c r="AF33" i="3" s="1"/>
  <c r="AG33" i="3" s="1"/>
  <c r="M723" i="3"/>
  <c r="M9" i="3"/>
  <c r="U722" i="3"/>
  <c r="AF507" i="3"/>
  <c r="AG507" i="3" s="1"/>
  <c r="AF428" i="3"/>
  <c r="AG428" i="3" s="1"/>
  <c r="AK424" i="3"/>
  <c r="AL424" i="3" s="1"/>
  <c r="AF424" i="3"/>
  <c r="AG424" i="3" s="1"/>
  <c r="AE364" i="3"/>
  <c r="AF364" i="3" s="1"/>
  <c r="AG364" i="3"/>
  <c r="AE356" i="3"/>
  <c r="AF356" i="3"/>
  <c r="AG356" i="3" s="1"/>
  <c r="AC350" i="3"/>
  <c r="AD350" i="3" s="1"/>
  <c r="AK350" i="3"/>
  <c r="AL350" i="3" s="1"/>
  <c r="AE340" i="3"/>
  <c r="AF340" i="3" s="1"/>
  <c r="AG340" i="3"/>
  <c r="AC334" i="3"/>
  <c r="AD334" i="3"/>
  <c r="AK334" i="3"/>
  <c r="AL334" i="3"/>
  <c r="AC326" i="3"/>
  <c r="AD326" i="3"/>
  <c r="AK326" i="3"/>
  <c r="AL326" i="3"/>
  <c r="AE316" i="3"/>
  <c r="AF316" i="3"/>
  <c r="AG316" i="3" s="1"/>
  <c r="AE308" i="3"/>
  <c r="AF308" i="3" s="1"/>
  <c r="AG308" i="3"/>
  <c r="AC294" i="3"/>
  <c r="AD294" i="3"/>
  <c r="AK294" i="3"/>
  <c r="AL294" i="3"/>
  <c r="AC286" i="3"/>
  <c r="AD286" i="3"/>
  <c r="AK286" i="3"/>
  <c r="AL286" i="3"/>
  <c r="AC278" i="3"/>
  <c r="AD278" i="3"/>
  <c r="AK278" i="3"/>
  <c r="AL278" i="3"/>
  <c r="AC270" i="3"/>
  <c r="AD270" i="3"/>
  <c r="AK270" i="3"/>
  <c r="AL270" i="3"/>
  <c r="AC258" i="3"/>
  <c r="AD258" i="3"/>
  <c r="AK258" i="3"/>
  <c r="AL258" i="3"/>
  <c r="AC250" i="3"/>
  <c r="AD250" i="3"/>
  <c r="AK250" i="3"/>
  <c r="AL250" i="3"/>
  <c r="AC242" i="3"/>
  <c r="AD242" i="3"/>
  <c r="AK242" i="3"/>
  <c r="AL242" i="3"/>
  <c r="AC234" i="3"/>
  <c r="AD234" i="3"/>
  <c r="AK234" i="3"/>
  <c r="AL234" i="3"/>
  <c r="AE228" i="3"/>
  <c r="AF228" i="3"/>
  <c r="AG228" i="3" s="1"/>
  <c r="AE220" i="3"/>
  <c r="AF220" i="3" s="1"/>
  <c r="AG220" i="3"/>
  <c r="AE212" i="3"/>
  <c r="AF212" i="3"/>
  <c r="AG212" i="3" s="1"/>
  <c r="AE204" i="3"/>
  <c r="AF204" i="3" s="1"/>
  <c r="AG204" i="3"/>
  <c r="AE196" i="3"/>
  <c r="AF196" i="3"/>
  <c r="AG196" i="3" s="1"/>
  <c r="AE188" i="3"/>
  <c r="AF188" i="3" s="1"/>
  <c r="AG188" i="3"/>
  <c r="AE180" i="3"/>
  <c r="AF180" i="3"/>
  <c r="AG180" i="3" s="1"/>
  <c r="AB60" i="3"/>
  <c r="AC60" i="3" s="1"/>
  <c r="AD60" i="3"/>
  <c r="AE60" i="3"/>
  <c r="AF60" i="3"/>
  <c r="AG60" i="3" s="1"/>
  <c r="AC58" i="3"/>
  <c r="AD58" i="3" s="1"/>
  <c r="AK58" i="3"/>
  <c r="AL58" i="3" s="1"/>
  <c r="A8" i="3"/>
  <c r="AE1" i="3"/>
  <c r="AA1" i="3"/>
  <c r="AE708" i="3"/>
  <c r="AF708" i="3"/>
  <c r="AG708" i="3" s="1"/>
  <c r="AE680" i="3"/>
  <c r="AF680" i="3" s="1"/>
  <c r="AG680" i="3" s="1"/>
  <c r="AE608" i="3"/>
  <c r="AF608" i="3"/>
  <c r="AG608" i="3" s="1"/>
  <c r="AE600" i="3"/>
  <c r="AF600" i="3" s="1"/>
  <c r="AG600" i="3" s="1"/>
  <c r="AE556" i="3"/>
  <c r="AF556" i="3"/>
  <c r="AG556" i="3" s="1"/>
  <c r="AE524" i="3"/>
  <c r="AF524" i="3" s="1"/>
  <c r="AG524" i="3" s="1"/>
  <c r="AE520" i="3"/>
  <c r="AF520" i="3"/>
  <c r="AG520" i="3" s="1"/>
  <c r="AE508" i="3"/>
  <c r="AF508" i="3" s="1"/>
  <c r="AG508" i="3" s="1"/>
  <c r="AC338" i="3"/>
  <c r="AD338" i="3"/>
  <c r="AK338" i="3"/>
  <c r="AL338" i="3"/>
  <c r="AC314" i="3"/>
  <c r="AD314" i="3"/>
  <c r="AK314" i="3"/>
  <c r="AL314" i="3"/>
  <c r="AC306" i="3"/>
  <c r="AD306" i="3"/>
  <c r="AK306" i="3"/>
  <c r="AL306" i="3"/>
  <c r="AC226" i="3"/>
  <c r="AD226" i="3"/>
  <c r="AK226" i="3"/>
  <c r="AL226" i="3"/>
  <c r="AC210" i="3"/>
  <c r="AD210" i="3"/>
  <c r="AK210" i="3"/>
  <c r="AL210" i="3"/>
  <c r="AC202" i="3"/>
  <c r="AD202" i="3"/>
  <c r="AK202" i="3"/>
  <c r="AL202" i="3"/>
  <c r="AC178" i="3"/>
  <c r="AD178" i="3"/>
  <c r="AK178" i="3"/>
  <c r="AL178" i="3"/>
  <c r="AB156" i="3"/>
  <c r="AC156" i="3"/>
  <c r="AD156" i="3" s="1"/>
  <c r="AE156" i="3"/>
  <c r="AF156" i="3" s="1"/>
  <c r="AG156" i="3" s="1"/>
  <c r="AC31" i="3"/>
  <c r="AD31" i="3"/>
  <c r="AK31" i="3"/>
  <c r="AL31" i="3"/>
  <c r="J723" i="3"/>
  <c r="J9" i="3"/>
  <c r="AA3" i="3"/>
  <c r="B9" i="3"/>
  <c r="AA722" i="3"/>
  <c r="AA8" i="3"/>
  <c r="C723" i="3"/>
  <c r="C9" i="3"/>
  <c r="AK718" i="3"/>
  <c r="AL718" i="3"/>
  <c r="AF718" i="3"/>
  <c r="AG718" i="3"/>
  <c r="AK714" i="3"/>
  <c r="AL714" i="3"/>
  <c r="AF714" i="3"/>
  <c r="AG714" i="3"/>
  <c r="AK710" i="3"/>
  <c r="AL710" i="3"/>
  <c r="AF710" i="3"/>
  <c r="AG710" i="3"/>
  <c r="AK706" i="3"/>
  <c r="AL706" i="3"/>
  <c r="AF706" i="3"/>
  <c r="AG706" i="3"/>
  <c r="AK702" i="3"/>
  <c r="AL702" i="3"/>
  <c r="AF702" i="3"/>
  <c r="AG702" i="3"/>
  <c r="AK698" i="3"/>
  <c r="AL698" i="3"/>
  <c r="AF698" i="3"/>
  <c r="AG698" i="3"/>
  <c r="AK694" i="3"/>
  <c r="AL694" i="3"/>
  <c r="AF694" i="3"/>
  <c r="AG694" i="3"/>
  <c r="AK690" i="3"/>
  <c r="AL690" i="3"/>
  <c r="AF690" i="3"/>
  <c r="AG690" i="3"/>
  <c r="AK686" i="3"/>
  <c r="AL686" i="3"/>
  <c r="AF686" i="3"/>
  <c r="AG686" i="3"/>
  <c r="AK682" i="3"/>
  <c r="AL682" i="3"/>
  <c r="AF682" i="3"/>
  <c r="AG682" i="3"/>
  <c r="AK678" i="3"/>
  <c r="AL678" i="3"/>
  <c r="AF678" i="3"/>
  <c r="AG678" i="3"/>
  <c r="AK674" i="3"/>
  <c r="AL674" i="3"/>
  <c r="AF674" i="3"/>
  <c r="AG674" i="3"/>
  <c r="AK670" i="3"/>
  <c r="AL670" i="3"/>
  <c r="AF670" i="3"/>
  <c r="AG670" i="3"/>
  <c r="AK666" i="3"/>
  <c r="AL666" i="3"/>
  <c r="AF666" i="3"/>
  <c r="AG666" i="3"/>
  <c r="AK662" i="3"/>
  <c r="AL662" i="3"/>
  <c r="AK658" i="3"/>
  <c r="AL658" i="3"/>
  <c r="AF658" i="3"/>
  <c r="AG658" i="3"/>
  <c r="AK654" i="3"/>
  <c r="AL654" i="3"/>
  <c r="AF654" i="3"/>
  <c r="AG654" i="3"/>
  <c r="AK650" i="3"/>
  <c r="AL650" i="3"/>
  <c r="AF650" i="3"/>
  <c r="AG650" i="3"/>
  <c r="AK646" i="3"/>
  <c r="AL646" i="3"/>
  <c r="AF646" i="3"/>
  <c r="AG646" i="3"/>
  <c r="AK642" i="3"/>
  <c r="AL642" i="3"/>
  <c r="AF642" i="3"/>
  <c r="AG642" i="3"/>
  <c r="AK638" i="3"/>
  <c r="AL638" i="3"/>
  <c r="AF638" i="3"/>
  <c r="AG638" i="3"/>
  <c r="AK634" i="3"/>
  <c r="AL634" i="3"/>
  <c r="AF634" i="3"/>
  <c r="AG634" i="3"/>
  <c r="AK630" i="3"/>
  <c r="AL630" i="3"/>
  <c r="AF630" i="3"/>
  <c r="AG630" i="3"/>
  <c r="AK626" i="3"/>
  <c r="AL626" i="3"/>
  <c r="AF626" i="3"/>
  <c r="AG626" i="3"/>
  <c r="AK622" i="3"/>
  <c r="AL622" i="3"/>
  <c r="AK618" i="3"/>
  <c r="AL618" i="3"/>
  <c r="AF618" i="3"/>
  <c r="AG618" i="3"/>
  <c r="AK614" i="3"/>
  <c r="AL614" i="3"/>
  <c r="AF614" i="3"/>
  <c r="AG614" i="3"/>
  <c r="AK610" i="3"/>
  <c r="AL610" i="3"/>
  <c r="AF610" i="3"/>
  <c r="AG610" i="3"/>
  <c r="AK606" i="3"/>
  <c r="AL606" i="3"/>
  <c r="AF606" i="3"/>
  <c r="AG606" i="3"/>
  <c r="AK602" i="3"/>
  <c r="AL602" i="3"/>
  <c r="AF602" i="3"/>
  <c r="AG602" i="3"/>
  <c r="AK598" i="3"/>
  <c r="AL598" i="3"/>
  <c r="AF598" i="3"/>
  <c r="AG598" i="3"/>
  <c r="AK594" i="3"/>
  <c r="AL594" i="3"/>
  <c r="AF594" i="3"/>
  <c r="AG594" i="3"/>
  <c r="AK590" i="3"/>
  <c r="AL590" i="3"/>
  <c r="AF590" i="3"/>
  <c r="AG590" i="3"/>
  <c r="AK586" i="3"/>
  <c r="AL586" i="3"/>
  <c r="AF586" i="3"/>
  <c r="AG586" i="3"/>
  <c r="AK582" i="3"/>
  <c r="AL582" i="3"/>
  <c r="AK578" i="3"/>
  <c r="AL578" i="3"/>
  <c r="AF578" i="3"/>
  <c r="AG578" i="3"/>
  <c r="AK574" i="3"/>
  <c r="AL574" i="3"/>
  <c r="AF574" i="3"/>
  <c r="AG574" i="3"/>
  <c r="AK570" i="3"/>
  <c r="AL570" i="3"/>
  <c r="AF570" i="3"/>
  <c r="AG570" i="3"/>
  <c r="AK566" i="3"/>
  <c r="AL566" i="3"/>
  <c r="AF566" i="3"/>
  <c r="AG566" i="3"/>
  <c r="AK562" i="3"/>
  <c r="AL562" i="3"/>
  <c r="AF562" i="3"/>
  <c r="AG562" i="3"/>
  <c r="AK558" i="3"/>
  <c r="AL558" i="3"/>
  <c r="AF558" i="3"/>
  <c r="AG558" i="3"/>
  <c r="AK554" i="3"/>
  <c r="AL554" i="3"/>
  <c r="AF554" i="3"/>
  <c r="AG554" i="3"/>
  <c r="AK550" i="3"/>
  <c r="AL550" i="3"/>
  <c r="AF550" i="3"/>
  <c r="AG550" i="3"/>
  <c r="AK546" i="3"/>
  <c r="AL546" i="3"/>
  <c r="AK542" i="3"/>
  <c r="AL542" i="3"/>
  <c r="AK538" i="3"/>
  <c r="AL538" i="3"/>
  <c r="AK534" i="3"/>
  <c r="AL534" i="3"/>
  <c r="AF534" i="3"/>
  <c r="AG534" i="3"/>
  <c r="AK530" i="3"/>
  <c r="AL530" i="3"/>
  <c r="AF530" i="3"/>
  <c r="AG530" i="3"/>
  <c r="AK526" i="3"/>
  <c r="AL526" i="3"/>
  <c r="AF526" i="3"/>
  <c r="AG526" i="3"/>
  <c r="AK522" i="3"/>
  <c r="AL522" i="3"/>
  <c r="AF522" i="3"/>
  <c r="AG522" i="3"/>
  <c r="AK518" i="3"/>
  <c r="AL518" i="3"/>
  <c r="AF518" i="3"/>
  <c r="AG518" i="3"/>
  <c r="AK514" i="3"/>
  <c r="AL514" i="3"/>
  <c r="AF514" i="3"/>
  <c r="AG514" i="3"/>
  <c r="AK510" i="3"/>
  <c r="AL510" i="3"/>
  <c r="AF510" i="3"/>
  <c r="AG510" i="3"/>
  <c r="AK506" i="3"/>
  <c r="AL506" i="3"/>
  <c r="AF506" i="3"/>
  <c r="AG506" i="3"/>
  <c r="AK502" i="3"/>
  <c r="AL502" i="3"/>
  <c r="AF502" i="3"/>
  <c r="AG502" i="3"/>
  <c r="AK498" i="3"/>
  <c r="AL498" i="3"/>
  <c r="AF498" i="3"/>
  <c r="AG498" i="3"/>
  <c r="AK494" i="3"/>
  <c r="AL494" i="3"/>
  <c r="AF494" i="3"/>
  <c r="AG494" i="3"/>
  <c r="AK490" i="3"/>
  <c r="AL490" i="3"/>
  <c r="AF490" i="3"/>
  <c r="AG490" i="3"/>
  <c r="AK486" i="3"/>
  <c r="AL486" i="3"/>
  <c r="AF486" i="3"/>
  <c r="AG486" i="3"/>
  <c r="AK482" i="3"/>
  <c r="AL482" i="3"/>
  <c r="AF482" i="3"/>
  <c r="AG482" i="3"/>
  <c r="AK478" i="3"/>
  <c r="AL478" i="3"/>
  <c r="AF478" i="3"/>
  <c r="AG478" i="3"/>
  <c r="AK474" i="3"/>
  <c r="AL474" i="3"/>
  <c r="AF474" i="3"/>
  <c r="AG474" i="3"/>
  <c r="AK470" i="3"/>
  <c r="AL470" i="3"/>
  <c r="AF470" i="3"/>
  <c r="AG470" i="3"/>
  <c r="AK466" i="3"/>
  <c r="AL466" i="3"/>
  <c r="AF466" i="3"/>
  <c r="AG466" i="3"/>
  <c r="AK462" i="3"/>
  <c r="AL462" i="3"/>
  <c r="AF462" i="3"/>
  <c r="AG462" i="3"/>
  <c r="AK455" i="3"/>
  <c r="AL455" i="3"/>
  <c r="AF455" i="3"/>
  <c r="AG455" i="3"/>
  <c r="AK451" i="3"/>
  <c r="AL451" i="3"/>
  <c r="AF451" i="3"/>
  <c r="AG451" i="3"/>
  <c r="AK447" i="3"/>
  <c r="AL447" i="3"/>
  <c r="AF447" i="3"/>
  <c r="AG447" i="3"/>
  <c r="AK443" i="3"/>
  <c r="AL443" i="3"/>
  <c r="AF443" i="3"/>
  <c r="AG443" i="3"/>
  <c r="AK439" i="3"/>
  <c r="AL439" i="3"/>
  <c r="AF439" i="3"/>
  <c r="AG439" i="3"/>
  <c r="AK435" i="3"/>
  <c r="AL435" i="3"/>
  <c r="AF435" i="3"/>
  <c r="AG435" i="3"/>
  <c r="AK431" i="3"/>
  <c r="AL431" i="3"/>
  <c r="AF431" i="3"/>
  <c r="AG431" i="3"/>
  <c r="AK427" i="3"/>
  <c r="AL427" i="3"/>
  <c r="AF427" i="3"/>
  <c r="AG427" i="3"/>
  <c r="AK423" i="3"/>
  <c r="AL423" i="3"/>
  <c r="AF423" i="3"/>
  <c r="AG423" i="3"/>
  <c r="AK419" i="3"/>
  <c r="AL419" i="3"/>
  <c r="AK415" i="3"/>
  <c r="AL415" i="3"/>
  <c r="AK411" i="3"/>
  <c r="AL411" i="3"/>
  <c r="AK407" i="3"/>
  <c r="AL407" i="3"/>
  <c r="AK403" i="3"/>
  <c r="AL403" i="3"/>
  <c r="AF403" i="3"/>
  <c r="AG403" i="3"/>
  <c r="AK399" i="3"/>
  <c r="AL399" i="3"/>
  <c r="AF399" i="3"/>
  <c r="AG399" i="3"/>
  <c r="AK395" i="3"/>
  <c r="AL395" i="3"/>
  <c r="AF395" i="3"/>
  <c r="AG395" i="3"/>
  <c r="AK391" i="3"/>
  <c r="AL391" i="3"/>
  <c r="AF391" i="3"/>
  <c r="AG391" i="3"/>
  <c r="AK387" i="3"/>
  <c r="AL387" i="3"/>
  <c r="AF387" i="3"/>
  <c r="AG387" i="3"/>
  <c r="AK383" i="3"/>
  <c r="AL383" i="3"/>
  <c r="AF383" i="3"/>
  <c r="AG383" i="3"/>
  <c r="AK379" i="3"/>
  <c r="AL379" i="3"/>
  <c r="AF379" i="3"/>
  <c r="AG379" i="3"/>
  <c r="AK375" i="3"/>
  <c r="AL375" i="3"/>
  <c r="AF375" i="3"/>
  <c r="AG375" i="3"/>
  <c r="AK371" i="3"/>
  <c r="AL371" i="3"/>
  <c r="AF371" i="3"/>
  <c r="AG371" i="3"/>
  <c r="AC366" i="3"/>
  <c r="AD366" i="3"/>
  <c r="AK366" i="3"/>
  <c r="AL366" i="3"/>
  <c r="AC358" i="3"/>
  <c r="AD358" i="3"/>
  <c r="AK358" i="3"/>
  <c r="AL358" i="3"/>
  <c r="AC346" i="3"/>
  <c r="AD346" i="3"/>
  <c r="AK346" i="3"/>
  <c r="AL346" i="3"/>
  <c r="AC322" i="3"/>
  <c r="AD322" i="3"/>
  <c r="AK322" i="3"/>
  <c r="AL322" i="3"/>
  <c r="AC310" i="3"/>
  <c r="AD310" i="3"/>
  <c r="AK310" i="3"/>
  <c r="AL310" i="3"/>
  <c r="AC302" i="3"/>
  <c r="AD302" i="3"/>
  <c r="AK302" i="3"/>
  <c r="AL302" i="3"/>
  <c r="AC266" i="3"/>
  <c r="AD266" i="3"/>
  <c r="AK266" i="3"/>
  <c r="AL266" i="3"/>
  <c r="AE244" i="3"/>
  <c r="AF244" i="3"/>
  <c r="AG244" i="3" s="1"/>
  <c r="AE236" i="3"/>
  <c r="AF236" i="3" s="1"/>
  <c r="AG236" i="3" s="1"/>
  <c r="AC222" i="3"/>
  <c r="AD222" i="3"/>
  <c r="AK222" i="3"/>
  <c r="AL222" i="3"/>
  <c r="AC214" i="3"/>
  <c r="AD214" i="3"/>
  <c r="AK214" i="3"/>
  <c r="AL214" i="3"/>
  <c r="AC206" i="3"/>
  <c r="AD206" i="3"/>
  <c r="AK206" i="3"/>
  <c r="AL206" i="3"/>
  <c r="AC198" i="3"/>
  <c r="AD198" i="3"/>
  <c r="AK198" i="3"/>
  <c r="AL198" i="3"/>
  <c r="AC190" i="3"/>
  <c r="AD190" i="3"/>
  <c r="AK190" i="3"/>
  <c r="AL190" i="3"/>
  <c r="AC182" i="3"/>
  <c r="AD182" i="3"/>
  <c r="AK182" i="3"/>
  <c r="AL182" i="3"/>
  <c r="AB168" i="3"/>
  <c r="AC168" i="3"/>
  <c r="AD168" i="3" s="1"/>
  <c r="AE168" i="3"/>
  <c r="AF168" i="3" s="1"/>
  <c r="AG168" i="3" s="1"/>
  <c r="AC166" i="3"/>
  <c r="AD166" i="3"/>
  <c r="AK166" i="3"/>
  <c r="AL166" i="3"/>
  <c r="AB148" i="3"/>
  <c r="AC148" i="3"/>
  <c r="AD148" i="3" s="1"/>
  <c r="AE148" i="3"/>
  <c r="AF148" i="3" s="1"/>
  <c r="AG148" i="3" s="1"/>
  <c r="AC146" i="3"/>
  <c r="AD146" i="3"/>
  <c r="AK146" i="3"/>
  <c r="AL146" i="3"/>
  <c r="AC43" i="3"/>
  <c r="AD43" i="3"/>
  <c r="AK43" i="3"/>
  <c r="AL43" i="3"/>
  <c r="AE716" i="3"/>
  <c r="AF716" i="3"/>
  <c r="AG716" i="3" s="1"/>
  <c r="AE704" i="3"/>
  <c r="AF704" i="3" s="1"/>
  <c r="AG704" i="3" s="1"/>
  <c r="AE668" i="3"/>
  <c r="AF668" i="3"/>
  <c r="AG668" i="3" s="1"/>
  <c r="AE660" i="3"/>
  <c r="AF660" i="3" s="1"/>
  <c r="AG660" i="3" s="1"/>
  <c r="AE652" i="3"/>
  <c r="AF652" i="3"/>
  <c r="AG652" i="3" s="1"/>
  <c r="AE644" i="3"/>
  <c r="AF644" i="3" s="1"/>
  <c r="AG644" i="3" s="1"/>
  <c r="AE632" i="3"/>
  <c r="AF632" i="3"/>
  <c r="AG632" i="3" s="1"/>
  <c r="AE628" i="3"/>
  <c r="AF628" i="3" s="1"/>
  <c r="AG628" i="3" s="1"/>
  <c r="AE624" i="3"/>
  <c r="AF624" i="3"/>
  <c r="AG624" i="3" s="1"/>
  <c r="AE620" i="3"/>
  <c r="AF620" i="3" s="1"/>
  <c r="AG620" i="3" s="1"/>
  <c r="AE616" i="3"/>
  <c r="AF616" i="3"/>
  <c r="AG616" i="3" s="1"/>
  <c r="AE584" i="3"/>
  <c r="AF584" i="3" s="1"/>
  <c r="AG584" i="3" s="1"/>
  <c r="AE552" i="3"/>
  <c r="AF552" i="3"/>
  <c r="AG552" i="3" s="1"/>
  <c r="AE536" i="3"/>
  <c r="AF536" i="3" s="1"/>
  <c r="AG536" i="3" s="1"/>
  <c r="AE488" i="3"/>
  <c r="AF488" i="3"/>
  <c r="AG488" i="3" s="1"/>
  <c r="AE453" i="3"/>
  <c r="AF453" i="3" s="1"/>
  <c r="AG453" i="3" s="1"/>
  <c r="AE441" i="3"/>
  <c r="AF441" i="3"/>
  <c r="AG441" i="3" s="1"/>
  <c r="AE421" i="3"/>
  <c r="AF421" i="3" s="1"/>
  <c r="AG421" i="3" s="1"/>
  <c r="AE369" i="3"/>
  <c r="AF369" i="3"/>
  <c r="AG369" i="3" s="1"/>
  <c r="AC362" i="3"/>
  <c r="AD362" i="3" s="1"/>
  <c r="AK362" i="3"/>
  <c r="AL362" i="3" s="1"/>
  <c r="AC194" i="3"/>
  <c r="AD194" i="3" s="1"/>
  <c r="AK194" i="3"/>
  <c r="AL194" i="3" s="1"/>
  <c r="AC186" i="3"/>
  <c r="AD186" i="3" s="1"/>
  <c r="AK186" i="3"/>
  <c r="AL186" i="3" s="1"/>
  <c r="AB112" i="3"/>
  <c r="AC112" i="3" s="1"/>
  <c r="AD112" i="3" s="1"/>
  <c r="AE112" i="3"/>
  <c r="AF112" i="3"/>
  <c r="AG112" i="3" s="1"/>
  <c r="AC110" i="3"/>
  <c r="AD110" i="3" s="1"/>
  <c r="AK110" i="3"/>
  <c r="AL110" i="3" s="1"/>
  <c r="T723" i="3"/>
  <c r="T9" i="3" s="1"/>
  <c r="I723" i="3"/>
  <c r="I9" i="3" s="1"/>
  <c r="AF697" i="3"/>
  <c r="AG697" i="3" s="1"/>
  <c r="AF669" i="3"/>
  <c r="AG669" i="3" s="1"/>
  <c r="AF657" i="3"/>
  <c r="AG657" i="3" s="1"/>
  <c r="AF653" i="3"/>
  <c r="AG653" i="3" s="1"/>
  <c r="AF649" i="3"/>
  <c r="AG649" i="3" s="1"/>
  <c r="AF645" i="3"/>
  <c r="AG645" i="3" s="1"/>
  <c r="AF641" i="3"/>
  <c r="AG641" i="3" s="1"/>
  <c r="AF637" i="3"/>
  <c r="AG637" i="3" s="1"/>
  <c r="AF633" i="3"/>
  <c r="AG633" i="3" s="1"/>
  <c r="AF629" i="3"/>
  <c r="AG629" i="3" s="1"/>
  <c r="AF625" i="3"/>
  <c r="AG625" i="3" s="1"/>
  <c r="AF621" i="3"/>
  <c r="AG621" i="3" s="1"/>
  <c r="AF617" i="3"/>
  <c r="AG617" i="3" s="1"/>
  <c r="AF613" i="3"/>
  <c r="AG613" i="3" s="1"/>
  <c r="AF609" i="3"/>
  <c r="AG609" i="3" s="1"/>
  <c r="AF605" i="3"/>
  <c r="AG605" i="3" s="1"/>
  <c r="AF601" i="3"/>
  <c r="AG601" i="3" s="1"/>
  <c r="AF597" i="3"/>
  <c r="AG597" i="3" s="1"/>
  <c r="AF593" i="3"/>
  <c r="AG593" i="3" s="1"/>
  <c r="AF589" i="3"/>
  <c r="AG589" i="3" s="1"/>
  <c r="AF581" i="3"/>
  <c r="AG581" i="3" s="1"/>
  <c r="AF577" i="3"/>
  <c r="AG577" i="3" s="1"/>
  <c r="AF573" i="3"/>
  <c r="AG573" i="3" s="1"/>
  <c r="AF569" i="3"/>
  <c r="AG569" i="3" s="1"/>
  <c r="AF561" i="3"/>
  <c r="AG561" i="3" s="1"/>
  <c r="AF557" i="3"/>
  <c r="AG557" i="3" s="1"/>
  <c r="AF553" i="3"/>
  <c r="AG553" i="3" s="1"/>
  <c r="AF549" i="3"/>
  <c r="AG549" i="3" s="1"/>
  <c r="AF545" i="3"/>
  <c r="AG545" i="3" s="1"/>
  <c r="AF541" i="3"/>
  <c r="AG541" i="3" s="1"/>
  <c r="AF485" i="3"/>
  <c r="AG485" i="3" s="1"/>
  <c r="AF473" i="3"/>
  <c r="AG473" i="3" s="1"/>
  <c r="AF469" i="3"/>
  <c r="AG469" i="3" s="1"/>
  <c r="AF465" i="3"/>
  <c r="AG465" i="3" s="1"/>
  <c r="AF458" i="3"/>
  <c r="AG458" i="3" s="1"/>
  <c r="AF450" i="3"/>
  <c r="AG450" i="3" s="1"/>
  <c r="AF418" i="3"/>
  <c r="AG418" i="3" s="1"/>
  <c r="AF414" i="3"/>
  <c r="AG414" i="3" s="1"/>
  <c r="AF410" i="3"/>
  <c r="AG410" i="3" s="1"/>
  <c r="AF406" i="3"/>
  <c r="AG406" i="3" s="1"/>
  <c r="AF402" i="3"/>
  <c r="AG402" i="3" s="1"/>
  <c r="AF398" i="3"/>
  <c r="AG398" i="3" s="1"/>
  <c r="AF394" i="3"/>
  <c r="AG394" i="3" s="1"/>
  <c r="AF390" i="3"/>
  <c r="AG390" i="3" s="1"/>
  <c r="AF386" i="3"/>
  <c r="AG386" i="3" s="1"/>
  <c r="AF382" i="3"/>
  <c r="AG382" i="3" s="1"/>
  <c r="AF378" i="3"/>
  <c r="AG378" i="3" s="1"/>
  <c r="AF374" i="3"/>
  <c r="AG374" i="3" s="1"/>
  <c r="AF370" i="3"/>
  <c r="AG370" i="3" s="1"/>
  <c r="AE360" i="3"/>
  <c r="AF360" i="3" s="1"/>
  <c r="AG360" i="3" s="1"/>
  <c r="AE348" i="3"/>
  <c r="AF348" i="3"/>
  <c r="AG348" i="3" s="1"/>
  <c r="AC342" i="3"/>
  <c r="AD342" i="3" s="1"/>
  <c r="AK342" i="3"/>
  <c r="AL342" i="3" s="1"/>
  <c r="AC330" i="3"/>
  <c r="AD330" i="3" s="1"/>
  <c r="AK330" i="3"/>
  <c r="AL330" i="3" s="1"/>
  <c r="AE324" i="3"/>
  <c r="AF324" i="3" s="1"/>
  <c r="AG324" i="3" s="1"/>
  <c r="AC318" i="3"/>
  <c r="AD318" i="3"/>
  <c r="AK318" i="3"/>
  <c r="AL318" i="3"/>
  <c r="AE312" i="3"/>
  <c r="AF312" i="3"/>
  <c r="AG312" i="3" s="1"/>
  <c r="AE304" i="3"/>
  <c r="AF304" i="3" s="1"/>
  <c r="AG304" i="3" s="1"/>
  <c r="AC298" i="3"/>
  <c r="AD298" i="3"/>
  <c r="AK298" i="3"/>
  <c r="AL298" i="3"/>
  <c r="AC290" i="3"/>
  <c r="AD290" i="3"/>
  <c r="AK290" i="3"/>
  <c r="AL290" i="3"/>
  <c r="AC282" i="3"/>
  <c r="AD282" i="3"/>
  <c r="AK282" i="3"/>
  <c r="AL282" i="3"/>
  <c r="AC274" i="3"/>
  <c r="AD274" i="3"/>
  <c r="AK274" i="3"/>
  <c r="AL274" i="3"/>
  <c r="AE268" i="3"/>
  <c r="AF268" i="3"/>
  <c r="AG268" i="3" s="1"/>
  <c r="AC262" i="3"/>
  <c r="AD262" i="3" s="1"/>
  <c r="AK262" i="3"/>
  <c r="AL262" i="3" s="1"/>
  <c r="AC254" i="3"/>
  <c r="AD254" i="3" s="1"/>
  <c r="AK254" i="3"/>
  <c r="AL254" i="3" s="1"/>
  <c r="AC246" i="3"/>
  <c r="AD246" i="3" s="1"/>
  <c r="AK246" i="3"/>
  <c r="AL246" i="3" s="1"/>
  <c r="AC238" i="3"/>
  <c r="AD238" i="3" s="1"/>
  <c r="AK238" i="3"/>
  <c r="AL238" i="3" s="1"/>
  <c r="AC230" i="3"/>
  <c r="AD230" i="3" s="1"/>
  <c r="AK230" i="3"/>
  <c r="AL230" i="3" s="1"/>
  <c r="AE224" i="3"/>
  <c r="AF224" i="3" s="1"/>
  <c r="AG224" i="3" s="1"/>
  <c r="AE216" i="3"/>
  <c r="AF216" i="3"/>
  <c r="AG216" i="3" s="1"/>
  <c r="AE208" i="3"/>
  <c r="AF208" i="3" s="1"/>
  <c r="AG208" i="3" s="1"/>
  <c r="AE200" i="3"/>
  <c r="AF200" i="3"/>
  <c r="AG200" i="3" s="1"/>
  <c r="AE192" i="3"/>
  <c r="AF192" i="3" s="1"/>
  <c r="AG192" i="3" s="1"/>
  <c r="AE184" i="3"/>
  <c r="AF184" i="3"/>
  <c r="AG184" i="3" s="1"/>
  <c r="AE176" i="3"/>
  <c r="AF176" i="3" s="1"/>
  <c r="AG176" i="3" s="1"/>
  <c r="AB52" i="3"/>
  <c r="AC52" i="3"/>
  <c r="AD52" i="3" s="1"/>
  <c r="AE52" i="3"/>
  <c r="AF52" i="3" s="1"/>
  <c r="AG52" i="3" s="1"/>
  <c r="AC50" i="3"/>
  <c r="AD50" i="3"/>
  <c r="AK50" i="3"/>
  <c r="AL50" i="3"/>
  <c r="AC134" i="3"/>
  <c r="AD134" i="3"/>
  <c r="AK134" i="3"/>
  <c r="AL134" i="3"/>
  <c r="AC126" i="3"/>
  <c r="AD126" i="3"/>
  <c r="AK126" i="3"/>
  <c r="AL126" i="3"/>
  <c r="AC118" i="3"/>
  <c r="AD118" i="3"/>
  <c r="AK118" i="3"/>
  <c r="AL118" i="3"/>
  <c r="AC98" i="3"/>
  <c r="AD98" i="3"/>
  <c r="AK98" i="3"/>
  <c r="AL98" i="3"/>
  <c r="AC90" i="3"/>
  <c r="AD90" i="3"/>
  <c r="AK90" i="3"/>
  <c r="AL90" i="3"/>
  <c r="AC82" i="3"/>
  <c r="AD82" i="3"/>
  <c r="AK82" i="3"/>
  <c r="AL82" i="3"/>
  <c r="AC74" i="3"/>
  <c r="AD74" i="3"/>
  <c r="AK74" i="3"/>
  <c r="AL74" i="3"/>
  <c r="AC66" i="3"/>
  <c r="AD66" i="3"/>
  <c r="AK66" i="3"/>
  <c r="AL66" i="3"/>
  <c r="AC27" i="3"/>
  <c r="AD27" i="3"/>
  <c r="AK27" i="3"/>
  <c r="AL27" i="3"/>
  <c r="AC15" i="3"/>
  <c r="AD15" i="3"/>
  <c r="AK15" i="3"/>
  <c r="AL15" i="3"/>
  <c r="I10" i="9"/>
  <c r="N45" i="4"/>
  <c r="AF366" i="3"/>
  <c r="AG366" i="3"/>
  <c r="AF362" i="3"/>
  <c r="AG362" i="3"/>
  <c r="AF354" i="3"/>
  <c r="AG354" i="3"/>
  <c r="AF350" i="3"/>
  <c r="AG350" i="3"/>
  <c r="AF346" i="3"/>
  <c r="AG346" i="3"/>
  <c r="AF342" i="3"/>
  <c r="AG342" i="3"/>
  <c r="AF338" i="3"/>
  <c r="AG338" i="3"/>
  <c r="AF334" i="3"/>
  <c r="AG334" i="3"/>
  <c r="AF330" i="3"/>
  <c r="AG330" i="3"/>
  <c r="AF326" i="3"/>
  <c r="AG326" i="3"/>
  <c r="AF314" i="3"/>
  <c r="AG314" i="3"/>
  <c r="AF310" i="3"/>
  <c r="AG310" i="3"/>
  <c r="AF306" i="3"/>
  <c r="AG306" i="3"/>
  <c r="AF302" i="3"/>
  <c r="AG302" i="3"/>
  <c r="AF298" i="3"/>
  <c r="AG298" i="3"/>
  <c r="AF294" i="3"/>
  <c r="AG294" i="3"/>
  <c r="AF290" i="3"/>
  <c r="AG290" i="3"/>
  <c r="AF286" i="3"/>
  <c r="AG286" i="3"/>
  <c r="AF282" i="3"/>
  <c r="AG282" i="3"/>
  <c r="AF278" i="3"/>
  <c r="AG278" i="3"/>
  <c r="AF274" i="3"/>
  <c r="AG274" i="3"/>
  <c r="AF270" i="3"/>
  <c r="AG270" i="3"/>
  <c r="AF266" i="3"/>
  <c r="AG266" i="3"/>
  <c r="AF262" i="3"/>
  <c r="AG262" i="3"/>
  <c r="AF258" i="3"/>
  <c r="AG258" i="3"/>
  <c r="AF254" i="3"/>
  <c r="AG254" i="3"/>
  <c r="AF250" i="3"/>
  <c r="AG250" i="3"/>
  <c r="AF246" i="3"/>
  <c r="AG246" i="3"/>
  <c r="AF242" i="3"/>
  <c r="AG242" i="3"/>
  <c r="AF238" i="3"/>
  <c r="AG238" i="3"/>
  <c r="AF234" i="3"/>
  <c r="AG234" i="3"/>
  <c r="AF230" i="3"/>
  <c r="AG230" i="3"/>
  <c r="AF226" i="3"/>
  <c r="AG226" i="3"/>
  <c r="AF222" i="3"/>
  <c r="AG222" i="3"/>
  <c r="AF218" i="3"/>
  <c r="AG218" i="3"/>
  <c r="AF214" i="3"/>
  <c r="AG214" i="3"/>
  <c r="AF210" i="3"/>
  <c r="AG210" i="3"/>
  <c r="AF206" i="3"/>
  <c r="AG206" i="3"/>
  <c r="AF202" i="3"/>
  <c r="AG202" i="3"/>
  <c r="AF198" i="3"/>
  <c r="AG198" i="3"/>
  <c r="AF194" i="3"/>
  <c r="AG194" i="3"/>
  <c r="AF190" i="3"/>
  <c r="AG190" i="3"/>
  <c r="AF186" i="3"/>
  <c r="AG186" i="3"/>
  <c r="AF178" i="3"/>
  <c r="AG178" i="3"/>
  <c r="AC170" i="3"/>
  <c r="AD170" i="3"/>
  <c r="AK170" i="3"/>
  <c r="AL170" i="3"/>
  <c r="AC162" i="3"/>
  <c r="AD162" i="3"/>
  <c r="AK162" i="3"/>
  <c r="AL162" i="3"/>
  <c r="AC150" i="3"/>
  <c r="AD150" i="3"/>
  <c r="AK150" i="3"/>
  <c r="AL150" i="3"/>
  <c r="AC142" i="3"/>
  <c r="AD142" i="3"/>
  <c r="AK142" i="3"/>
  <c r="AL142" i="3"/>
  <c r="AE136" i="3"/>
  <c r="AF136" i="3"/>
  <c r="AG136" i="3" s="1"/>
  <c r="AE128" i="3"/>
  <c r="AF128" i="3" s="1"/>
  <c r="AG128" i="3" s="1"/>
  <c r="AE120" i="3"/>
  <c r="AF120" i="3"/>
  <c r="AG120" i="3" s="1"/>
  <c r="AC114" i="3"/>
  <c r="AD114" i="3" s="1"/>
  <c r="AK114" i="3"/>
  <c r="AL114" i="3" s="1"/>
  <c r="AC106" i="3"/>
  <c r="AD106" i="3" s="1"/>
  <c r="AK106" i="3"/>
  <c r="AL106" i="3" s="1"/>
  <c r="AE100" i="3"/>
  <c r="AF100" i="3" s="1"/>
  <c r="AG100" i="3" s="1"/>
  <c r="AE92" i="3"/>
  <c r="AF92" i="3"/>
  <c r="AG92" i="3" s="1"/>
  <c r="AE84" i="3"/>
  <c r="AF84" i="3" s="1"/>
  <c r="AG84" i="3" s="1"/>
  <c r="AE76" i="3"/>
  <c r="AF76" i="3"/>
  <c r="AG76" i="3" s="1"/>
  <c r="AE68" i="3"/>
  <c r="AF68" i="3" s="1"/>
  <c r="AG68" i="3" s="1"/>
  <c r="AC54" i="3"/>
  <c r="AD54" i="3"/>
  <c r="AK54" i="3"/>
  <c r="AL54" i="3"/>
  <c r="AC46" i="3"/>
  <c r="AD46" i="3"/>
  <c r="AK46" i="3"/>
  <c r="AL46" i="3"/>
  <c r="AC39" i="3"/>
  <c r="AD39" i="3"/>
  <c r="AK39" i="3"/>
  <c r="AL39" i="3"/>
  <c r="AE29" i="3"/>
  <c r="AF29" i="3"/>
  <c r="AG29" i="3" s="1"/>
  <c r="AC23" i="3"/>
  <c r="AD23" i="3" s="1"/>
  <c r="AK23" i="3"/>
  <c r="AL23" i="3" s="1"/>
  <c r="AE17" i="3"/>
  <c r="AF17" i="3" s="1"/>
  <c r="AG17" i="3" s="1"/>
  <c r="AF365" i="3"/>
  <c r="AG365" i="3"/>
  <c r="AF361" i="3"/>
  <c r="AG361" i="3"/>
  <c r="AF357" i="3"/>
  <c r="AG357" i="3"/>
  <c r="AF353" i="3"/>
  <c r="AG353" i="3"/>
  <c r="AF349" i="3"/>
  <c r="AG349" i="3"/>
  <c r="AF345" i="3"/>
  <c r="AG345" i="3"/>
  <c r="AF341" i="3"/>
  <c r="AG341" i="3"/>
  <c r="AF337" i="3"/>
  <c r="AG337" i="3"/>
  <c r="AF333" i="3"/>
  <c r="AG333" i="3"/>
  <c r="AF329" i="3"/>
  <c r="AG329" i="3"/>
  <c r="AF325" i="3"/>
  <c r="AG325" i="3"/>
  <c r="AF321" i="3"/>
  <c r="AG321" i="3"/>
  <c r="AF317" i="3"/>
  <c r="AG317" i="3"/>
  <c r="AF313" i="3"/>
  <c r="AG313" i="3"/>
  <c r="AF309" i="3"/>
  <c r="AG309" i="3"/>
  <c r="AF305" i="3"/>
  <c r="AG305" i="3"/>
  <c r="AF301" i="3"/>
  <c r="AG301" i="3"/>
  <c r="AF297" i="3"/>
  <c r="AG297" i="3"/>
  <c r="AF293" i="3"/>
  <c r="AG293" i="3"/>
  <c r="AF289" i="3"/>
  <c r="AG289" i="3"/>
  <c r="AF285" i="3"/>
  <c r="AG285" i="3"/>
  <c r="AF281" i="3"/>
  <c r="AG281" i="3"/>
  <c r="AF277" i="3"/>
  <c r="AG277" i="3"/>
  <c r="AF273" i="3"/>
  <c r="AG273" i="3"/>
  <c r="AF269" i="3"/>
  <c r="AG269" i="3"/>
  <c r="AF265" i="3"/>
  <c r="AG265" i="3"/>
  <c r="AF261" i="3"/>
  <c r="AG261" i="3"/>
  <c r="AF257" i="3"/>
  <c r="AG257" i="3"/>
  <c r="AF253" i="3"/>
  <c r="AG253" i="3"/>
  <c r="AF249" i="3"/>
  <c r="AG249" i="3"/>
  <c r="AF245" i="3"/>
  <c r="AG245" i="3"/>
  <c r="AF241" i="3"/>
  <c r="AG241" i="3"/>
  <c r="AF237" i="3"/>
  <c r="AG237" i="3"/>
  <c r="AF233" i="3"/>
  <c r="AG233" i="3"/>
  <c r="AF229" i="3"/>
  <c r="AG229" i="3"/>
  <c r="AF225" i="3"/>
  <c r="AG225" i="3"/>
  <c r="AF221" i="3"/>
  <c r="AG221" i="3"/>
  <c r="AF217" i="3"/>
  <c r="AG217" i="3"/>
  <c r="AF213" i="3"/>
  <c r="AG213" i="3"/>
  <c r="AF209" i="3"/>
  <c r="AG209" i="3"/>
  <c r="AF205" i="3"/>
  <c r="AG205" i="3"/>
  <c r="AF201" i="3"/>
  <c r="AG201" i="3"/>
  <c r="AF197" i="3"/>
  <c r="AG197" i="3"/>
  <c r="AF193" i="3"/>
  <c r="AG193" i="3"/>
  <c r="AF189" i="3"/>
  <c r="AG189" i="3"/>
  <c r="AF185" i="3"/>
  <c r="AG185" i="3"/>
  <c r="AF181" i="3"/>
  <c r="AG181" i="3" s="1"/>
  <c r="AF177" i="3"/>
  <c r="AG177" i="3"/>
  <c r="AC174" i="3"/>
  <c r="AD174" i="3" s="1"/>
  <c r="AE164" i="3"/>
  <c r="AF164" i="3"/>
  <c r="AG164" i="3"/>
  <c r="AC158" i="3"/>
  <c r="AD158" i="3" s="1"/>
  <c r="AK158" i="3"/>
  <c r="AL158" i="3" s="1"/>
  <c r="AE152" i="3"/>
  <c r="AF152" i="3" s="1"/>
  <c r="AG152" i="3" s="1"/>
  <c r="AE144" i="3"/>
  <c r="AF144" i="3" s="1"/>
  <c r="AG144" i="3" s="1"/>
  <c r="AC138" i="3"/>
  <c r="AD138" i="3" s="1"/>
  <c r="AK138" i="3"/>
  <c r="AL138" i="3" s="1"/>
  <c r="AC130" i="3"/>
  <c r="AD130" i="3"/>
  <c r="AK130" i="3"/>
  <c r="AL130" i="3" s="1"/>
  <c r="AC122" i="3"/>
  <c r="AD122" i="3" s="1"/>
  <c r="AK122" i="3"/>
  <c r="AL122" i="3" s="1"/>
  <c r="AE116" i="3"/>
  <c r="AF116" i="3"/>
  <c r="AG116" i="3" s="1"/>
  <c r="AE108" i="3"/>
  <c r="AF108" i="3"/>
  <c r="AG108" i="3"/>
  <c r="AC102" i="3"/>
  <c r="AD102" i="3" s="1"/>
  <c r="AK102" i="3"/>
  <c r="AL102" i="3" s="1"/>
  <c r="AC94" i="3"/>
  <c r="AD94" i="3" s="1"/>
  <c r="AK94" i="3"/>
  <c r="AL94" i="3"/>
  <c r="AC86" i="3"/>
  <c r="AD86" i="3" s="1"/>
  <c r="AK86" i="3"/>
  <c r="AL86" i="3" s="1"/>
  <c r="AC78" i="3"/>
  <c r="AD78" i="3" s="1"/>
  <c r="AK78" i="3"/>
  <c r="AL78" i="3"/>
  <c r="AC70" i="3"/>
  <c r="AD70" i="3" s="1"/>
  <c r="AK70" i="3"/>
  <c r="AL70" i="3" s="1"/>
  <c r="AC62" i="3"/>
  <c r="AD62" i="3" s="1"/>
  <c r="AK62" i="3"/>
  <c r="AL62" i="3"/>
  <c r="AE56" i="3"/>
  <c r="AF56" i="3" s="1"/>
  <c r="AG56" i="3"/>
  <c r="AE48" i="3"/>
  <c r="AF48" i="3"/>
  <c r="AG48" i="3" s="1"/>
  <c r="AE41" i="3"/>
  <c r="AF41" i="3"/>
  <c r="AG41" i="3" s="1"/>
  <c r="AC35" i="3"/>
  <c r="AD35" i="3"/>
  <c r="AK35" i="3"/>
  <c r="AL35" i="3" s="1"/>
  <c r="AE25" i="3"/>
  <c r="AF25" i="3"/>
  <c r="AG25" i="3"/>
  <c r="AC19" i="3"/>
  <c r="AD19" i="3" s="1"/>
  <c r="AK19" i="3"/>
  <c r="AL19" i="3" s="1"/>
  <c r="F14" i="9"/>
  <c r="N64" i="4" s="1"/>
  <c r="AB10" i="3"/>
  <c r="AC10" i="3"/>
  <c r="AD10" i="3" s="1"/>
  <c r="AE10" i="3"/>
  <c r="AF10" i="3"/>
  <c r="AG10" i="3"/>
  <c r="AF170" i="3"/>
  <c r="AG170" i="3" s="1"/>
  <c r="AF162" i="3"/>
  <c r="AG162" i="3" s="1"/>
  <c r="AF158" i="3"/>
  <c r="AG158" i="3"/>
  <c r="AF154" i="3"/>
  <c r="AG154" i="3" s="1"/>
  <c r="AF150" i="3"/>
  <c r="AG150" i="3" s="1"/>
  <c r="AF146" i="3"/>
  <c r="AG146" i="3" s="1"/>
  <c r="AF142" i="3"/>
  <c r="AG142" i="3"/>
  <c r="AF138" i="3"/>
  <c r="AG138" i="3" s="1"/>
  <c r="AF134" i="3"/>
  <c r="AG134" i="3" s="1"/>
  <c r="AF130" i="3"/>
  <c r="AG130" i="3" s="1"/>
  <c r="AF118" i="3"/>
  <c r="AG118" i="3" s="1"/>
  <c r="AF114" i="3"/>
  <c r="AG114" i="3" s="1"/>
  <c r="AF110" i="3"/>
  <c r="AG110" i="3"/>
  <c r="AF106" i="3"/>
  <c r="AG106" i="3" s="1"/>
  <c r="AF102" i="3"/>
  <c r="AG102" i="3" s="1"/>
  <c r="AF98" i="3"/>
  <c r="AG98" i="3" s="1"/>
  <c r="AF94" i="3"/>
  <c r="AG94" i="3"/>
  <c r="AF90" i="3"/>
  <c r="AG90" i="3" s="1"/>
  <c r="AF86" i="3"/>
  <c r="AG86" i="3" s="1"/>
  <c r="AF82" i="3"/>
  <c r="AG82" i="3" s="1"/>
  <c r="AF78" i="3"/>
  <c r="AG78" i="3"/>
  <c r="AF70" i="3"/>
  <c r="AG70" i="3" s="1"/>
  <c r="AF66" i="3"/>
  <c r="AG66" i="3" s="1"/>
  <c r="AF62" i="3"/>
  <c r="AG62" i="3"/>
  <c r="AF58" i="3"/>
  <c r="AG58" i="3" s="1"/>
  <c r="AF54" i="3"/>
  <c r="AG54" i="3" s="1"/>
  <c r="AF50" i="3"/>
  <c r="AG50" i="3" s="1"/>
  <c r="AF46" i="3"/>
  <c r="AG46" i="3"/>
  <c r="AF43" i="3"/>
  <c r="AG43" i="3" s="1"/>
  <c r="AF39" i="3"/>
  <c r="AG39" i="3" s="1"/>
  <c r="AF35" i="3"/>
  <c r="AG35" i="3" s="1"/>
  <c r="AF31" i="3"/>
  <c r="AG31" i="3"/>
  <c r="AF27" i="3"/>
  <c r="AG27" i="3" s="1"/>
  <c r="AF23" i="3"/>
  <c r="AG23" i="3" s="1"/>
  <c r="AF19" i="3"/>
  <c r="AG19" i="3" s="1"/>
  <c r="AF173" i="3"/>
  <c r="AG173" i="3"/>
  <c r="AF169" i="3"/>
  <c r="AG169" i="3" s="1"/>
  <c r="AF165" i="3"/>
  <c r="AG165" i="3" s="1"/>
  <c r="AF161" i="3"/>
  <c r="AG161" i="3" s="1"/>
  <c r="AF157" i="3"/>
  <c r="AG157" i="3"/>
  <c r="AF153" i="3"/>
  <c r="AG153" i="3" s="1"/>
  <c r="AF149" i="3"/>
  <c r="AG149" i="3" s="1"/>
  <c r="AF145" i="3"/>
  <c r="AG145" i="3" s="1"/>
  <c r="AF141" i="3"/>
  <c r="AG141" i="3"/>
  <c r="AF137" i="3"/>
  <c r="AG137" i="3" s="1"/>
  <c r="AF133" i="3"/>
  <c r="AG133" i="3" s="1"/>
  <c r="AF129" i="3"/>
  <c r="AG129" i="3" s="1"/>
  <c r="AF125" i="3"/>
  <c r="AG125" i="3"/>
  <c r="AF121" i="3"/>
  <c r="AG121" i="3" s="1"/>
  <c r="AF117" i="3"/>
  <c r="AG117" i="3" s="1"/>
  <c r="AF105" i="3"/>
  <c r="AG105" i="3" s="1"/>
  <c r="AF93" i="3"/>
  <c r="AG93" i="3"/>
  <c r="AF89" i="3"/>
  <c r="AG89" i="3" s="1"/>
  <c r="AF85" i="3"/>
  <c r="AG85" i="3" s="1"/>
  <c r="AF81" i="3"/>
  <c r="AG81" i="3" s="1"/>
  <c r="AF77" i="3"/>
  <c r="AG77" i="3"/>
  <c r="AF73" i="3"/>
  <c r="AG73" i="3" s="1"/>
  <c r="AF69" i="3"/>
  <c r="AG69" i="3" s="1"/>
  <c r="AF65" i="3"/>
  <c r="AG65" i="3" s="1"/>
  <c r="AF61" i="3"/>
  <c r="AG61" i="3"/>
  <c r="AF49" i="3"/>
  <c r="AG49" i="3" s="1"/>
  <c r="AF45" i="3"/>
  <c r="AG45" i="3"/>
  <c r="AF42" i="3"/>
  <c r="AG42" i="3" s="1"/>
  <c r="AF38" i="3"/>
  <c r="AG38" i="3" s="1"/>
  <c r="AF34" i="3"/>
  <c r="AG34" i="3" s="1"/>
  <c r="AF30" i="3"/>
  <c r="AG30" i="3"/>
  <c r="AF26" i="3"/>
  <c r="AG26" i="3" s="1"/>
  <c r="AF22" i="3"/>
  <c r="AG22" i="3" s="1"/>
  <c r="AF18" i="3"/>
  <c r="AG18" i="3" s="1"/>
  <c r="AF14" i="3"/>
  <c r="AG14" i="3"/>
  <c r="X722" i="3"/>
  <c r="X8" i="3" s="1"/>
  <c r="N17" i="4"/>
  <c r="T17" i="4" s="1"/>
  <c r="AB11" i="3"/>
  <c r="AC11" i="3"/>
  <c r="AD11" i="3" s="1"/>
  <c r="F57" i="9"/>
  <c r="Q68" i="4"/>
  <c r="F39" i="9"/>
  <c r="P63" i="4" s="1"/>
  <c r="F19" i="9"/>
  <c r="N69" i="4" s="1"/>
  <c r="F12" i="9"/>
  <c r="N62" i="4" s="1"/>
  <c r="F54" i="9"/>
  <c r="Q65" i="4"/>
  <c r="F36" i="9"/>
  <c r="P60" i="4" s="1"/>
  <c r="F17" i="9"/>
  <c r="N67" i="4" s="1"/>
  <c r="F10" i="9"/>
  <c r="N60" i="4" s="1"/>
  <c r="F67" i="9"/>
  <c r="R65" i="4"/>
  <c r="F49" i="9"/>
  <c r="Q60" i="4"/>
  <c r="F29" i="9"/>
  <c r="O66" i="4"/>
  <c r="I15" i="9"/>
  <c r="Q43" i="4" s="1"/>
  <c r="Q46" i="4" s="1"/>
  <c r="F64" i="9"/>
  <c r="R62" i="4"/>
  <c r="F44" i="9"/>
  <c r="P68" i="4" s="1"/>
  <c r="F26" i="9"/>
  <c r="O63" i="4"/>
  <c r="I13" i="9"/>
  <c r="P43" i="4" s="1"/>
  <c r="AF11" i="3"/>
  <c r="AG11" i="3"/>
  <c r="R25" i="4"/>
  <c r="Q20" i="4"/>
  <c r="P23" i="4"/>
  <c r="O18" i="4"/>
  <c r="F69" i="9"/>
  <c r="R67" i="4" s="1"/>
  <c r="F66" i="9"/>
  <c r="R64" i="4"/>
  <c r="F61" i="9"/>
  <c r="R59" i="4" s="1"/>
  <c r="F56" i="9"/>
  <c r="Q67" i="4"/>
  <c r="Q22" i="4"/>
  <c r="F51" i="9"/>
  <c r="Q62" i="4"/>
  <c r="F48" i="9"/>
  <c r="Q59" i="4" s="1"/>
  <c r="Q71" i="4" s="1"/>
  <c r="F41" i="9"/>
  <c r="P65" i="4"/>
  <c r="F38" i="9"/>
  <c r="P62" i="4" s="1"/>
  <c r="P17" i="4"/>
  <c r="F31" i="9"/>
  <c r="O68" i="4"/>
  <c r="F28" i="9"/>
  <c r="O65" i="4" s="1"/>
  <c r="O20" i="4"/>
  <c r="F23" i="9"/>
  <c r="O60" i="4" s="1"/>
  <c r="I18" i="9"/>
  <c r="R45" i="4"/>
  <c r="N24" i="4"/>
  <c r="T24" i="4" s="1"/>
  <c r="F15" i="9"/>
  <c r="N65" i="4" s="1"/>
  <c r="F13" i="9"/>
  <c r="N63" i="4"/>
  <c r="T63" i="4" s="1"/>
  <c r="I11" i="9"/>
  <c r="O43" i="4" s="1"/>
  <c r="I9" i="9"/>
  <c r="C8" i="3"/>
  <c r="F71" i="9"/>
  <c r="R69" i="4" s="1"/>
  <c r="F68" i="9"/>
  <c r="R66" i="4"/>
  <c r="R21" i="4"/>
  <c r="F63" i="9"/>
  <c r="R61" i="4"/>
  <c r="F58" i="9"/>
  <c r="Q69" i="4" s="1"/>
  <c r="Q24" i="4"/>
  <c r="F53" i="9"/>
  <c r="Q64" i="4"/>
  <c r="F50" i="9"/>
  <c r="Q61" i="4" s="1"/>
  <c r="F43" i="9"/>
  <c r="P67" i="4"/>
  <c r="F40" i="9"/>
  <c r="P64" i="4" s="1"/>
  <c r="P19" i="4"/>
  <c r="F35" i="9"/>
  <c r="P59" i="4" s="1"/>
  <c r="F30" i="9"/>
  <c r="O67" i="4"/>
  <c r="F25" i="9"/>
  <c r="O62" i="4" s="1"/>
  <c r="F22" i="9"/>
  <c r="O59" i="4"/>
  <c r="F18" i="9"/>
  <c r="N68" i="4" s="1"/>
  <c r="I16" i="9"/>
  <c r="Q45" i="4"/>
  <c r="I14" i="9"/>
  <c r="P45" i="4" s="1"/>
  <c r="F11" i="9"/>
  <c r="N61" i="4"/>
  <c r="F9" i="9"/>
  <c r="N59" i="4" s="1"/>
  <c r="F70" i="9"/>
  <c r="R68" i="4" s="1"/>
  <c r="R23" i="4"/>
  <c r="F65" i="9"/>
  <c r="R63" i="4" s="1"/>
  <c r="F62" i="9"/>
  <c r="R60" i="4"/>
  <c r="Q26" i="4"/>
  <c r="T26" i="4" s="1"/>
  <c r="F55" i="9"/>
  <c r="Q66" i="4" s="1"/>
  <c r="F52" i="9"/>
  <c r="Q63" i="4"/>
  <c r="F45" i="9"/>
  <c r="P69" i="4" s="1"/>
  <c r="F42" i="9"/>
  <c r="P66" i="4"/>
  <c r="P21" i="4"/>
  <c r="F37" i="9"/>
  <c r="P61" i="4"/>
  <c r="F32" i="9"/>
  <c r="O69" i="4" s="1"/>
  <c r="F27" i="9"/>
  <c r="O64" i="4"/>
  <c r="F24" i="9"/>
  <c r="O61" i="4" s="1"/>
  <c r="T61" i="4" s="1"/>
  <c r="O16" i="4"/>
  <c r="I17" i="9"/>
  <c r="R43" i="4"/>
  <c r="R46" i="4" s="1"/>
  <c r="F16" i="9"/>
  <c r="N66" i="4" s="1"/>
  <c r="T66" i="4" s="1"/>
  <c r="I12" i="9"/>
  <c r="O45" i="4"/>
  <c r="T45" i="4" s="1"/>
  <c r="R26" i="4"/>
  <c r="R24" i="4"/>
  <c r="R22" i="4"/>
  <c r="Q25" i="4"/>
  <c r="T25" i="4" s="1"/>
  <c r="Q23" i="4"/>
  <c r="Q21" i="4"/>
  <c r="P24" i="4"/>
  <c r="P22" i="4"/>
  <c r="T22" i="4" s="1"/>
  <c r="P20" i="4"/>
  <c r="P18" i="4"/>
  <c r="P16" i="4"/>
  <c r="O21" i="4"/>
  <c r="O19" i="4"/>
  <c r="O17" i="4"/>
  <c r="N26" i="4"/>
  <c r="N18" i="4"/>
  <c r="O9" i="3"/>
  <c r="N9" i="3"/>
  <c r="T27" i="4"/>
  <c r="T28" i="4"/>
  <c r="X723" i="3"/>
  <c r="X9" i="3"/>
  <c r="U8" i="3"/>
  <c r="AH722" i="3"/>
  <c r="AH8" i="3"/>
  <c r="T21" i="4"/>
  <c r="T18" i="4"/>
  <c r="T20" i="4"/>
  <c r="T23" i="4"/>
  <c r="T19" i="4"/>
  <c r="Q30" i="4"/>
  <c r="N43" i="4"/>
  <c r="I72" i="9"/>
  <c r="R30" i="4"/>
  <c r="N16" i="4"/>
  <c r="E72" i="9"/>
  <c r="O30" i="4"/>
  <c r="N46" i="4"/>
  <c r="T16" i="4"/>
  <c r="T68" i="4" l="1"/>
  <c r="O46" i="4"/>
  <c r="T46" i="4" s="1"/>
  <c r="T43" i="4"/>
  <c r="T47" i="4" s="1"/>
  <c r="P46" i="4"/>
  <c r="T64" i="4"/>
  <c r="T59" i="4"/>
  <c r="N71" i="4"/>
  <c r="T72" i="4" s="1"/>
  <c r="P71" i="4"/>
  <c r="R71" i="4"/>
  <c r="T30" i="4"/>
  <c r="T67" i="4"/>
  <c r="T62" i="4"/>
  <c r="T65" i="4"/>
  <c r="O71" i="4"/>
  <c r="T60" i="4"/>
  <c r="T69" i="4"/>
  <c r="N30" i="4"/>
  <c r="T31" i="4" s="1"/>
  <c r="AC713" i="3"/>
  <c r="AD713" i="3" s="1"/>
  <c r="AC693" i="3"/>
  <c r="AD693" i="3" s="1"/>
  <c r="AF675" i="3"/>
  <c r="AG675" i="3" s="1"/>
  <c r="F72" i="9"/>
  <c r="P30" i="4"/>
  <c r="T8" i="3"/>
  <c r="AF720" i="3"/>
  <c r="AG720" i="3" s="1"/>
  <c r="AF719" i="3"/>
  <c r="AG719" i="3" s="1"/>
  <c r="AK715" i="3"/>
  <c r="AL715" i="3" s="1"/>
  <c r="AE713" i="3"/>
  <c r="AF713" i="3" s="1"/>
  <c r="AG713" i="3" s="1"/>
  <c r="AK712" i="3"/>
  <c r="AL712" i="3" s="1"/>
  <c r="AK711" i="3"/>
  <c r="AL711" i="3" s="1"/>
  <c r="AE709" i="3"/>
  <c r="AF709" i="3" s="1"/>
  <c r="AG709" i="3" s="1"/>
  <c r="AF705" i="3"/>
  <c r="AG705" i="3" s="1"/>
  <c r="AE703" i="3"/>
  <c r="AF703" i="3" s="1"/>
  <c r="AG703" i="3" s="1"/>
  <c r="AK701" i="3"/>
  <c r="AL701" i="3" s="1"/>
  <c r="AE699" i="3"/>
  <c r="AF699" i="3" s="1"/>
  <c r="AG699" i="3" s="1"/>
  <c r="AK697" i="3"/>
  <c r="AL697" i="3" s="1"/>
  <c r="AK696" i="3"/>
  <c r="AL696" i="3" s="1"/>
  <c r="AK695" i="3"/>
  <c r="AL695" i="3" s="1"/>
  <c r="AE693" i="3"/>
  <c r="AF693" i="3" s="1"/>
  <c r="AG693" i="3" s="1"/>
  <c r="AK692" i="3"/>
  <c r="AL692" i="3" s="1"/>
  <c r="AK691" i="3"/>
  <c r="AL691" i="3" s="1"/>
  <c r="AE689" i="3"/>
  <c r="AF689" i="3" s="1"/>
  <c r="AG689" i="3" s="1"/>
  <c r="AF685" i="3"/>
  <c r="AG685" i="3" s="1"/>
  <c r="AF681" i="3"/>
  <c r="AG681" i="3" s="1"/>
  <c r="AE679" i="3"/>
  <c r="AF679" i="3" s="1"/>
  <c r="AG679" i="3" s="1"/>
  <c r="AK677" i="3"/>
  <c r="AL677" i="3" s="1"/>
  <c r="AE675" i="3"/>
  <c r="AC675" i="3"/>
  <c r="AD675" i="3" s="1"/>
  <c r="AK673" i="3"/>
  <c r="AL673" i="3" s="1"/>
  <c r="AE671" i="3"/>
  <c r="AF671" i="3" s="1"/>
  <c r="AG671" i="3" s="1"/>
  <c r="AK669" i="3"/>
  <c r="AL669" i="3" s="1"/>
  <c r="AF665" i="3"/>
  <c r="AG665" i="3" s="1"/>
  <c r="AF643" i="3"/>
  <c r="AG643" i="3" s="1"/>
  <c r="AC633" i="3"/>
  <c r="AD633" i="3" s="1"/>
  <c r="AK633" i="3"/>
  <c r="AL633" i="3" s="1"/>
  <c r="AF631" i="3"/>
  <c r="AG631" i="3" s="1"/>
  <c r="AC628" i="3"/>
  <c r="AD628" i="3" s="1"/>
  <c r="AB623" i="3"/>
  <c r="AC623" i="3" s="1"/>
  <c r="AD623" i="3" s="1"/>
  <c r="AE623" i="3"/>
  <c r="AF623" i="3" s="1"/>
  <c r="AG623" i="3" s="1"/>
  <c r="AE622" i="3"/>
  <c r="AF622" i="3" s="1"/>
  <c r="AG622" i="3" s="1"/>
  <c r="AF607" i="3"/>
  <c r="AG607" i="3" s="1"/>
  <c r="AC593" i="3"/>
  <c r="AD593" i="3" s="1"/>
  <c r="AK593" i="3"/>
  <c r="AL593" i="3" s="1"/>
  <c r="AK591" i="3"/>
  <c r="AL591" i="3" s="1"/>
  <c r="AC591" i="3"/>
  <c r="AD591" i="3" s="1"/>
  <c r="AF591" i="3"/>
  <c r="AG591" i="3" s="1"/>
  <c r="AE583" i="3"/>
  <c r="AF583" i="3" s="1"/>
  <c r="AG583" i="3" s="1"/>
  <c r="AB576" i="3"/>
  <c r="AC576" i="3" s="1"/>
  <c r="AD576" i="3" s="1"/>
  <c r="AE576" i="3"/>
  <c r="AE565" i="3"/>
  <c r="AF565" i="3" s="1"/>
  <c r="AG565" i="3" s="1"/>
  <c r="AE563" i="3"/>
  <c r="AB563" i="3"/>
  <c r="AC563" i="3" s="1"/>
  <c r="AD563" i="3" s="1"/>
  <c r="F46" i="9"/>
  <c r="F59" i="9"/>
  <c r="AC719" i="3"/>
  <c r="AD719" i="3" s="1"/>
  <c r="AC705" i="3"/>
  <c r="AD705" i="3" s="1"/>
  <c r="AC685" i="3"/>
  <c r="AD685" i="3" s="1"/>
  <c r="AC681" i="3"/>
  <c r="AD681" i="3" s="1"/>
  <c r="AK659" i="3"/>
  <c r="AL659" i="3" s="1"/>
  <c r="AC659" i="3"/>
  <c r="AD659" i="3" s="1"/>
  <c r="AF659" i="3"/>
  <c r="AG659" i="3" s="1"/>
  <c r="AC637" i="3"/>
  <c r="AD637" i="3" s="1"/>
  <c r="AK637" i="3"/>
  <c r="AL637" i="3" s="1"/>
  <c r="AK619" i="3"/>
  <c r="AL619" i="3" s="1"/>
  <c r="AC619" i="3"/>
  <c r="AD619" i="3" s="1"/>
  <c r="AF619" i="3"/>
  <c r="AG619" i="3" s="1"/>
  <c r="AC597" i="3"/>
  <c r="AD597" i="3" s="1"/>
  <c r="AK597" i="3"/>
  <c r="AL597" i="3" s="1"/>
  <c r="AC589" i="3"/>
  <c r="AD589" i="3" s="1"/>
  <c r="AK589" i="3"/>
  <c r="AL589" i="3" s="1"/>
  <c r="AK585" i="3"/>
  <c r="AL585" i="3" s="1"/>
  <c r="AC585" i="3"/>
  <c r="AD585" i="3" s="1"/>
  <c r="AF585" i="3"/>
  <c r="AG585" i="3" s="1"/>
  <c r="AB572" i="3"/>
  <c r="AC572" i="3" s="1"/>
  <c r="AD572" i="3" s="1"/>
  <c r="AE572" i="3"/>
  <c r="AF572" i="3" s="1"/>
  <c r="AG572" i="3" s="1"/>
  <c r="AB643" i="3"/>
  <c r="AC643" i="3" s="1"/>
  <c r="AD643" i="3" s="1"/>
  <c r="AE643" i="3"/>
  <c r="AK635" i="3"/>
  <c r="AL635" i="3" s="1"/>
  <c r="AC635" i="3"/>
  <c r="AD635" i="3" s="1"/>
  <c r="AF635" i="3"/>
  <c r="AG635" i="3" s="1"/>
  <c r="AB607" i="3"/>
  <c r="AC607" i="3" s="1"/>
  <c r="AD607" i="3" s="1"/>
  <c r="AE607" i="3"/>
  <c r="AB603" i="3"/>
  <c r="AC603" i="3" s="1"/>
  <c r="AD603" i="3" s="1"/>
  <c r="AE603" i="3"/>
  <c r="AF603" i="3" s="1"/>
  <c r="AG603" i="3" s="1"/>
  <c r="AK595" i="3"/>
  <c r="AL595" i="3" s="1"/>
  <c r="AC595" i="3"/>
  <c r="AD595" i="3" s="1"/>
  <c r="AF595" i="3"/>
  <c r="AG595" i="3" s="1"/>
  <c r="AK587" i="3"/>
  <c r="AL587" i="3" s="1"/>
  <c r="AF587" i="3"/>
  <c r="AG587" i="3" s="1"/>
  <c r="AF576" i="3"/>
  <c r="AG576" i="3" s="1"/>
  <c r="AK559" i="3"/>
  <c r="AL559" i="3" s="1"/>
  <c r="AC559" i="3"/>
  <c r="AD559" i="3" s="1"/>
  <c r="AF559" i="3"/>
  <c r="AG559" i="3" s="1"/>
  <c r="AE667" i="3"/>
  <c r="AF667" i="3" s="1"/>
  <c r="AG667" i="3" s="1"/>
  <c r="AE662" i="3"/>
  <c r="AF662" i="3" s="1"/>
  <c r="AG662" i="3" s="1"/>
  <c r="AC657" i="3"/>
  <c r="AD657" i="3" s="1"/>
  <c r="AK657" i="3"/>
  <c r="AL657" i="3" s="1"/>
  <c r="AF655" i="3"/>
  <c r="AG655" i="3" s="1"/>
  <c r="AK648" i="3"/>
  <c r="AL648" i="3" s="1"/>
  <c r="AC648" i="3"/>
  <c r="AD648" i="3" s="1"/>
  <c r="AF648" i="3"/>
  <c r="AG648" i="3" s="1"/>
  <c r="AK639" i="3"/>
  <c r="AL639" i="3" s="1"/>
  <c r="AC639" i="3"/>
  <c r="AD639" i="3" s="1"/>
  <c r="AF639" i="3"/>
  <c r="AG639" i="3" s="1"/>
  <c r="AC617" i="3"/>
  <c r="AD617" i="3" s="1"/>
  <c r="AK617" i="3"/>
  <c r="AL617" i="3" s="1"/>
  <c r="AF615" i="3"/>
  <c r="AG615" i="3" s="1"/>
  <c r="AF604" i="3"/>
  <c r="AG604" i="3" s="1"/>
  <c r="AK599" i="3"/>
  <c r="AL599" i="3" s="1"/>
  <c r="AC599" i="3"/>
  <c r="AD599" i="3" s="1"/>
  <c r="AF599" i="3"/>
  <c r="AG599" i="3" s="1"/>
  <c r="AE582" i="3"/>
  <c r="AF582" i="3" s="1"/>
  <c r="AG582" i="3" s="1"/>
  <c r="AC557" i="3"/>
  <c r="AD557" i="3" s="1"/>
  <c r="AK557" i="3"/>
  <c r="AL557" i="3" s="1"/>
  <c r="AC556" i="3"/>
  <c r="AD556" i="3" s="1"/>
  <c r="AK533" i="3"/>
  <c r="AL533" i="3" s="1"/>
  <c r="AC533" i="3"/>
  <c r="AD533" i="3" s="1"/>
  <c r="AF533" i="3"/>
  <c r="AG533" i="3" s="1"/>
  <c r="AC532" i="3"/>
  <c r="AD532" i="3" s="1"/>
  <c r="AK531" i="3"/>
  <c r="AL531" i="3" s="1"/>
  <c r="AC531" i="3"/>
  <c r="AD531" i="3" s="1"/>
  <c r="AF531" i="3"/>
  <c r="AG531" i="3" s="1"/>
  <c r="AK513" i="3"/>
  <c r="AL513" i="3" s="1"/>
  <c r="AC513" i="3"/>
  <c r="AD513" i="3" s="1"/>
  <c r="AF513" i="3"/>
  <c r="AG513" i="3" s="1"/>
  <c r="AB489" i="3"/>
  <c r="AE489" i="3"/>
  <c r="AK479" i="3"/>
  <c r="AL479" i="3" s="1"/>
  <c r="AF479" i="3"/>
  <c r="AG479" i="3" s="1"/>
  <c r="AE454" i="3"/>
  <c r="AF454" i="3" s="1"/>
  <c r="AG454" i="3" s="1"/>
  <c r="AB407" i="3"/>
  <c r="AC407" i="3" s="1"/>
  <c r="AD407" i="3" s="1"/>
  <c r="AE407" i="3"/>
  <c r="AF407" i="3" s="1"/>
  <c r="AG407" i="3" s="1"/>
  <c r="AF389" i="3"/>
  <c r="AG389" i="3" s="1"/>
  <c r="AK389" i="3"/>
  <c r="AL389" i="3" s="1"/>
  <c r="AF355" i="3"/>
  <c r="AG355" i="3" s="1"/>
  <c r="AK355" i="3"/>
  <c r="AL355" i="3" s="1"/>
  <c r="AC355" i="3"/>
  <c r="AD355" i="3" s="1"/>
  <c r="AK651" i="3"/>
  <c r="AL651" i="3" s="1"/>
  <c r="AK647" i="3"/>
  <c r="AL647" i="3" s="1"/>
  <c r="AK636" i="3"/>
  <c r="AL636" i="3" s="1"/>
  <c r="AK627" i="3"/>
  <c r="AL627" i="3" s="1"/>
  <c r="AK611" i="3"/>
  <c r="AL611" i="3" s="1"/>
  <c r="AK596" i="3"/>
  <c r="AL596" i="3" s="1"/>
  <c r="AK592" i="3"/>
  <c r="AL592" i="3" s="1"/>
  <c r="AK588" i="3"/>
  <c r="AL588" i="3" s="1"/>
  <c r="AF567" i="3"/>
  <c r="AG567" i="3" s="1"/>
  <c r="AC561" i="3"/>
  <c r="AD561" i="3" s="1"/>
  <c r="AK561" i="3"/>
  <c r="AL561" i="3" s="1"/>
  <c r="AC549" i="3"/>
  <c r="AD549" i="3" s="1"/>
  <c r="AK549" i="3"/>
  <c r="AL549" i="3" s="1"/>
  <c r="AE546" i="3"/>
  <c r="AF546" i="3" s="1"/>
  <c r="AG546" i="3" s="1"/>
  <c r="AE542" i="3"/>
  <c r="AF542" i="3" s="1"/>
  <c r="AG542" i="3" s="1"/>
  <c r="AE538" i="3"/>
  <c r="AF538" i="3" s="1"/>
  <c r="AG538" i="3" s="1"/>
  <c r="AB521" i="3"/>
  <c r="AE521" i="3"/>
  <c r="AK517" i="3"/>
  <c r="AL517" i="3" s="1"/>
  <c r="AC517" i="3"/>
  <c r="AD517" i="3" s="1"/>
  <c r="AF517" i="3"/>
  <c r="AG517" i="3" s="1"/>
  <c r="AK511" i="3"/>
  <c r="AL511" i="3" s="1"/>
  <c r="AF511" i="3"/>
  <c r="AG511" i="3" s="1"/>
  <c r="AB501" i="3"/>
  <c r="AE501" i="3"/>
  <c r="AB493" i="3"/>
  <c r="AE493" i="3"/>
  <c r="AF493" i="3" s="1"/>
  <c r="AG493" i="3" s="1"/>
  <c r="AK487" i="3"/>
  <c r="AL487" i="3" s="1"/>
  <c r="AF487" i="3"/>
  <c r="AG487" i="3" s="1"/>
  <c r="AK472" i="3"/>
  <c r="AL472" i="3" s="1"/>
  <c r="AC472" i="3"/>
  <c r="AD472" i="3" s="1"/>
  <c r="AF472" i="3"/>
  <c r="AG472" i="3" s="1"/>
  <c r="AK464" i="3"/>
  <c r="AL464" i="3" s="1"/>
  <c r="AC464" i="3"/>
  <c r="AD464" i="3" s="1"/>
  <c r="AF464" i="3"/>
  <c r="AG464" i="3" s="1"/>
  <c r="AC454" i="3"/>
  <c r="AD454" i="3" s="1"/>
  <c r="AK452" i="3"/>
  <c r="AL452" i="3" s="1"/>
  <c r="AC452" i="3"/>
  <c r="AD452" i="3" s="1"/>
  <c r="AF452" i="3"/>
  <c r="AG452" i="3" s="1"/>
  <c r="AK446" i="3"/>
  <c r="AL446" i="3" s="1"/>
  <c r="AC446" i="3"/>
  <c r="AD446" i="3" s="1"/>
  <c r="AF446" i="3"/>
  <c r="AG446" i="3" s="1"/>
  <c r="AF438" i="3"/>
  <c r="AG438" i="3" s="1"/>
  <c r="AK438" i="3"/>
  <c r="AL438" i="3" s="1"/>
  <c r="AC438" i="3"/>
  <c r="AD438" i="3" s="1"/>
  <c r="AB543" i="3"/>
  <c r="AC543" i="3" s="1"/>
  <c r="AD543" i="3" s="1"/>
  <c r="AE543" i="3"/>
  <c r="AF543" i="3" s="1"/>
  <c r="AG543" i="3" s="1"/>
  <c r="AB539" i="3"/>
  <c r="AE539" i="3"/>
  <c r="AF539" i="3" s="1"/>
  <c r="AG539" i="3" s="1"/>
  <c r="AB537" i="3"/>
  <c r="AC537" i="3" s="1"/>
  <c r="AD537" i="3" s="1"/>
  <c r="AE537" i="3"/>
  <c r="AF537" i="3" s="1"/>
  <c r="AG537" i="3" s="1"/>
  <c r="AK515" i="3"/>
  <c r="AL515" i="3" s="1"/>
  <c r="AF515" i="3"/>
  <c r="AG515" i="3" s="1"/>
  <c r="AB505" i="3"/>
  <c r="AC505" i="3" s="1"/>
  <c r="AD505" i="3" s="1"/>
  <c r="AE505" i="3"/>
  <c r="AF505" i="3" s="1"/>
  <c r="AG505" i="3" s="1"/>
  <c r="AE504" i="3"/>
  <c r="AF504" i="3" s="1"/>
  <c r="AG504" i="3" s="1"/>
  <c r="AB497" i="3"/>
  <c r="AE497" i="3"/>
  <c r="AF497" i="3" s="1"/>
  <c r="AG497" i="3" s="1"/>
  <c r="AF489" i="3"/>
  <c r="AG489" i="3" s="1"/>
  <c r="AK477" i="3"/>
  <c r="AL477" i="3" s="1"/>
  <c r="AC477" i="3"/>
  <c r="AD477" i="3" s="1"/>
  <c r="AF477" i="3"/>
  <c r="AG477" i="3" s="1"/>
  <c r="AK444" i="3"/>
  <c r="AL444" i="3" s="1"/>
  <c r="AF444" i="3"/>
  <c r="AG444" i="3" s="1"/>
  <c r="AF432" i="3"/>
  <c r="AG432" i="3" s="1"/>
  <c r="AK432" i="3"/>
  <c r="AL432" i="3" s="1"/>
  <c r="AB411" i="3"/>
  <c r="AC411" i="3" s="1"/>
  <c r="AD411" i="3" s="1"/>
  <c r="AE411" i="3"/>
  <c r="AF411" i="3" s="1"/>
  <c r="AG411" i="3" s="1"/>
  <c r="AK649" i="3"/>
  <c r="AL649" i="3" s="1"/>
  <c r="AK645" i="3"/>
  <c r="AL645" i="3" s="1"/>
  <c r="AK625" i="3"/>
  <c r="AL625" i="3" s="1"/>
  <c r="AK609" i="3"/>
  <c r="AL609" i="3" s="1"/>
  <c r="AB567" i="3"/>
  <c r="AC567" i="3" s="1"/>
  <c r="AD567" i="3" s="1"/>
  <c r="AC565" i="3"/>
  <c r="AD565" i="3" s="1"/>
  <c r="AK565" i="3"/>
  <c r="AL565" i="3" s="1"/>
  <c r="AF563" i="3"/>
  <c r="AG563" i="3" s="1"/>
  <c r="AF555" i="3"/>
  <c r="AG555" i="3" s="1"/>
  <c r="AK535" i="3"/>
  <c r="AL535" i="3" s="1"/>
  <c r="AF535" i="3"/>
  <c r="AG535" i="3" s="1"/>
  <c r="AC529" i="3"/>
  <c r="AD529" i="3" s="1"/>
  <c r="AK528" i="3"/>
  <c r="AL528" i="3" s="1"/>
  <c r="AC528" i="3"/>
  <c r="AD528" i="3" s="1"/>
  <c r="AF528" i="3"/>
  <c r="AG528" i="3" s="1"/>
  <c r="AF521" i="3"/>
  <c r="AG521" i="3" s="1"/>
  <c r="AK519" i="3"/>
  <c r="AL519" i="3" s="1"/>
  <c r="AF519" i="3"/>
  <c r="AG519" i="3" s="1"/>
  <c r="AK509" i="3"/>
  <c r="AL509" i="3" s="1"/>
  <c r="AC509" i="3"/>
  <c r="AD509" i="3" s="1"/>
  <c r="AF509" i="3"/>
  <c r="AG509" i="3" s="1"/>
  <c r="AF501" i="3"/>
  <c r="AG501" i="3" s="1"/>
  <c r="AK484" i="3"/>
  <c r="AL484" i="3" s="1"/>
  <c r="AC484" i="3"/>
  <c r="AD484" i="3" s="1"/>
  <c r="AF484" i="3"/>
  <c r="AG484" i="3" s="1"/>
  <c r="AK481" i="3"/>
  <c r="AL481" i="3" s="1"/>
  <c r="AC481" i="3"/>
  <c r="AD481" i="3" s="1"/>
  <c r="AF481" i="3"/>
  <c r="AG481" i="3" s="1"/>
  <c r="AK475" i="3"/>
  <c r="AL475" i="3" s="1"/>
  <c r="AF475" i="3"/>
  <c r="AG475" i="3" s="1"/>
  <c r="AK468" i="3"/>
  <c r="AL468" i="3" s="1"/>
  <c r="AC468" i="3"/>
  <c r="AD468" i="3" s="1"/>
  <c r="AF468" i="3"/>
  <c r="AG468" i="3" s="1"/>
  <c r="AK460" i="3"/>
  <c r="AL460" i="3" s="1"/>
  <c r="AC460" i="3"/>
  <c r="AD460" i="3" s="1"/>
  <c r="AF460" i="3"/>
  <c r="AG460" i="3" s="1"/>
  <c r="AB456" i="3"/>
  <c r="AE456" i="3"/>
  <c r="AF456" i="3" s="1"/>
  <c r="AG456" i="3" s="1"/>
  <c r="AC450" i="3"/>
  <c r="AD450" i="3" s="1"/>
  <c r="AK450" i="3"/>
  <c r="AL450" i="3" s="1"/>
  <c r="AB442" i="3"/>
  <c r="AC442" i="3" s="1"/>
  <c r="AD442" i="3" s="1"/>
  <c r="AE442" i="3"/>
  <c r="AF442" i="3" s="1"/>
  <c r="AG442" i="3" s="1"/>
  <c r="AK555" i="3"/>
  <c r="AL555" i="3" s="1"/>
  <c r="AK545" i="3"/>
  <c r="AL545" i="3" s="1"/>
  <c r="AK541" i="3"/>
  <c r="AL541" i="3" s="1"/>
  <c r="AC539" i="3"/>
  <c r="AD539" i="3" s="1"/>
  <c r="AK537" i="3"/>
  <c r="AL537" i="3" s="1"/>
  <c r="AB532" i="3"/>
  <c r="AB529" i="3"/>
  <c r="AB525" i="3"/>
  <c r="AC525" i="3" s="1"/>
  <c r="AD525" i="3" s="1"/>
  <c r="AC521" i="3"/>
  <c r="AD521" i="3" s="1"/>
  <c r="AB516" i="3"/>
  <c r="AC516" i="3" s="1"/>
  <c r="AD516" i="3" s="1"/>
  <c r="AB512" i="3"/>
  <c r="AC512" i="3" s="1"/>
  <c r="AD512" i="3" s="1"/>
  <c r="AC501" i="3"/>
  <c r="AD501" i="3" s="1"/>
  <c r="AC497" i="3"/>
  <c r="AD497" i="3" s="1"/>
  <c r="AC493" i="3"/>
  <c r="AD493" i="3" s="1"/>
  <c r="AC489" i="3"/>
  <c r="AD489" i="3" s="1"/>
  <c r="AB485" i="3"/>
  <c r="AC485" i="3" s="1"/>
  <c r="AD485" i="3" s="1"/>
  <c r="AB483" i="3"/>
  <c r="AC483" i="3" s="1"/>
  <c r="AD483" i="3" s="1"/>
  <c r="AB480" i="3"/>
  <c r="AC480" i="3" s="1"/>
  <c r="AD480" i="3" s="1"/>
  <c r="AB476" i="3"/>
  <c r="AC476" i="3" s="1"/>
  <c r="AD476" i="3" s="1"/>
  <c r="AB473" i="3"/>
  <c r="AC473" i="3" s="1"/>
  <c r="AD473" i="3" s="1"/>
  <c r="AB471" i="3"/>
  <c r="AC471" i="3" s="1"/>
  <c r="AD471" i="3" s="1"/>
  <c r="AB467" i="3"/>
  <c r="AC467" i="3" s="1"/>
  <c r="AD467" i="3" s="1"/>
  <c r="AB461" i="3"/>
  <c r="AC461" i="3" s="1"/>
  <c r="AD461" i="3" s="1"/>
  <c r="AB459" i="3"/>
  <c r="AC459" i="3" s="1"/>
  <c r="AD459" i="3" s="1"/>
  <c r="AB458" i="3"/>
  <c r="AC458" i="3" s="1"/>
  <c r="AD458" i="3" s="1"/>
  <c r="AC456" i="3"/>
  <c r="AD456" i="3" s="1"/>
  <c r="AK454" i="3"/>
  <c r="AL454" i="3" s="1"/>
  <c r="AB448" i="3"/>
  <c r="AC448" i="3" s="1"/>
  <c r="AD448" i="3" s="1"/>
  <c r="AB445" i="3"/>
  <c r="AC445" i="3" s="1"/>
  <c r="AD445" i="3" s="1"/>
  <c r="AF440" i="3"/>
  <c r="AG440" i="3" s="1"/>
  <c r="AK440" i="3"/>
  <c r="AL440" i="3" s="1"/>
  <c r="AF430" i="3"/>
  <c r="AG430" i="3" s="1"/>
  <c r="AK430" i="3"/>
  <c r="AL430" i="3" s="1"/>
  <c r="AC430" i="3"/>
  <c r="AD430" i="3" s="1"/>
  <c r="AF425" i="3"/>
  <c r="AG425" i="3" s="1"/>
  <c r="AK425" i="3"/>
  <c r="AL425" i="3" s="1"/>
  <c r="AC425" i="3"/>
  <c r="AD425" i="3" s="1"/>
  <c r="AE419" i="3"/>
  <c r="AF419" i="3" s="1"/>
  <c r="AG419" i="3" s="1"/>
  <c r="AE415" i="3"/>
  <c r="AF415" i="3" s="1"/>
  <c r="AG415" i="3" s="1"/>
  <c r="AF413" i="3"/>
  <c r="AG413" i="3" s="1"/>
  <c r="AC410" i="3"/>
  <c r="AD410" i="3" s="1"/>
  <c r="AF409" i="3"/>
  <c r="AG409" i="3" s="1"/>
  <c r="AF400" i="3"/>
  <c r="AG400" i="3" s="1"/>
  <c r="AF381" i="3"/>
  <c r="AG381" i="3" s="1"/>
  <c r="AK381" i="3"/>
  <c r="AL381" i="3" s="1"/>
  <c r="AC364" i="3"/>
  <c r="AD364" i="3" s="1"/>
  <c r="AC363" i="3"/>
  <c r="AD363" i="3" s="1"/>
  <c r="AE358" i="3"/>
  <c r="AF358" i="3" s="1"/>
  <c r="AG358" i="3" s="1"/>
  <c r="AC353" i="3"/>
  <c r="AD353" i="3" s="1"/>
  <c r="AK353" i="3"/>
  <c r="AL353" i="3" s="1"/>
  <c r="AE322" i="3"/>
  <c r="AF322" i="3" s="1"/>
  <c r="AG322" i="3" s="1"/>
  <c r="AF434" i="3"/>
  <c r="AG434" i="3" s="1"/>
  <c r="AK434" i="3"/>
  <c r="AL434" i="3" s="1"/>
  <c r="AC434" i="3"/>
  <c r="AD434" i="3" s="1"/>
  <c r="AE420" i="3"/>
  <c r="AF420" i="3" s="1"/>
  <c r="AG420" i="3" s="1"/>
  <c r="AB420" i="3"/>
  <c r="AC420" i="3" s="1"/>
  <c r="AD420" i="3" s="1"/>
  <c r="AE416" i="3"/>
  <c r="AB416" i="3"/>
  <c r="AC394" i="3"/>
  <c r="AD394" i="3" s="1"/>
  <c r="AK394" i="3"/>
  <c r="AL394" i="3" s="1"/>
  <c r="AF388" i="3"/>
  <c r="AG388" i="3" s="1"/>
  <c r="AK388" i="3"/>
  <c r="AL388" i="3" s="1"/>
  <c r="AC388" i="3"/>
  <c r="AD388" i="3" s="1"/>
  <c r="AC378" i="3"/>
  <c r="AD378" i="3" s="1"/>
  <c r="AK378" i="3"/>
  <c r="AL378" i="3" s="1"/>
  <c r="AF373" i="3"/>
  <c r="AG373" i="3" s="1"/>
  <c r="AK373" i="3"/>
  <c r="AL373" i="3" s="1"/>
  <c r="AF372" i="3"/>
  <c r="AG372" i="3" s="1"/>
  <c r="AK372" i="3"/>
  <c r="AL372" i="3" s="1"/>
  <c r="AC372" i="3"/>
  <c r="AD372" i="3" s="1"/>
  <c r="AC368" i="3"/>
  <c r="AD368" i="3" s="1"/>
  <c r="AE359" i="3"/>
  <c r="AB359" i="3"/>
  <c r="AF351" i="3"/>
  <c r="AG351" i="3" s="1"/>
  <c r="AK351" i="3"/>
  <c r="AL351" i="3" s="1"/>
  <c r="AE344" i="3"/>
  <c r="AF344" i="3" s="1"/>
  <c r="AG344" i="3" s="1"/>
  <c r="AB344" i="3"/>
  <c r="AC344" i="3" s="1"/>
  <c r="AD344" i="3" s="1"/>
  <c r="AF332" i="3"/>
  <c r="AG332" i="3" s="1"/>
  <c r="AK332" i="3"/>
  <c r="AL332" i="3" s="1"/>
  <c r="AC332" i="3"/>
  <c r="AD332" i="3" s="1"/>
  <c r="AE323" i="3"/>
  <c r="AF323" i="3" s="1"/>
  <c r="AG323" i="3" s="1"/>
  <c r="AB323" i="3"/>
  <c r="AC323" i="3" s="1"/>
  <c r="AD323" i="3" s="1"/>
  <c r="AF436" i="3"/>
  <c r="AG436" i="3" s="1"/>
  <c r="AK436" i="3"/>
  <c r="AL436" i="3" s="1"/>
  <c r="AC418" i="3"/>
  <c r="AD418" i="3" s="1"/>
  <c r="AC416" i="3"/>
  <c r="AD416" i="3" s="1"/>
  <c r="AC414" i="3"/>
  <c r="AD414" i="3" s="1"/>
  <c r="AE412" i="3"/>
  <c r="AB412" i="3"/>
  <c r="AC412" i="3" s="1"/>
  <c r="AD412" i="3" s="1"/>
  <c r="AE408" i="3"/>
  <c r="AF408" i="3" s="1"/>
  <c r="AG408" i="3" s="1"/>
  <c r="AB408" i="3"/>
  <c r="AC408" i="3" s="1"/>
  <c r="AD408" i="3" s="1"/>
  <c r="AF396" i="3"/>
  <c r="AG396" i="3" s="1"/>
  <c r="AK396" i="3"/>
  <c r="AL396" i="3" s="1"/>
  <c r="AC396" i="3"/>
  <c r="AD396" i="3" s="1"/>
  <c r="AC386" i="3"/>
  <c r="AD386" i="3" s="1"/>
  <c r="AK386" i="3"/>
  <c r="AL386" i="3" s="1"/>
  <c r="AF380" i="3"/>
  <c r="AG380" i="3" s="1"/>
  <c r="AK380" i="3"/>
  <c r="AL380" i="3" s="1"/>
  <c r="AC380" i="3"/>
  <c r="AD380" i="3" s="1"/>
  <c r="AC370" i="3"/>
  <c r="AD370" i="3" s="1"/>
  <c r="AK370" i="3"/>
  <c r="AL370" i="3" s="1"/>
  <c r="AE368" i="3"/>
  <c r="AF368" i="3" s="1"/>
  <c r="AG368" i="3" s="1"/>
  <c r="AB368" i="3"/>
  <c r="AC359" i="3"/>
  <c r="AD359" i="3" s="1"/>
  <c r="AC357" i="3"/>
  <c r="AD357" i="3" s="1"/>
  <c r="AF336" i="3"/>
  <c r="AG336" i="3" s="1"/>
  <c r="AK336" i="3"/>
  <c r="AL336" i="3" s="1"/>
  <c r="AC336" i="3"/>
  <c r="AD336" i="3" s="1"/>
  <c r="AF328" i="3"/>
  <c r="AG328" i="3" s="1"/>
  <c r="AK328" i="3"/>
  <c r="AL328" i="3" s="1"/>
  <c r="AC328" i="3"/>
  <c r="AD328" i="3" s="1"/>
  <c r="AC321" i="3"/>
  <c r="AD321" i="3" s="1"/>
  <c r="AK437" i="3"/>
  <c r="AL437" i="3" s="1"/>
  <c r="AK433" i="3"/>
  <c r="AL433" i="3" s="1"/>
  <c r="AK429" i="3"/>
  <c r="AL429" i="3" s="1"/>
  <c r="AK426" i="3"/>
  <c r="AL426" i="3" s="1"/>
  <c r="AK404" i="3"/>
  <c r="AL404" i="3" s="1"/>
  <c r="AK392" i="3"/>
  <c r="AL392" i="3" s="1"/>
  <c r="AK384" i="3"/>
  <c r="AL384" i="3" s="1"/>
  <c r="AK376" i="3"/>
  <c r="AL376" i="3" s="1"/>
  <c r="AK352" i="3"/>
  <c r="AL352" i="3" s="1"/>
  <c r="AF343" i="3"/>
  <c r="AG343" i="3" s="1"/>
  <c r="AF320" i="3"/>
  <c r="AG320" i="3" s="1"/>
  <c r="AF272" i="3"/>
  <c r="AG272" i="3" s="1"/>
  <c r="AC228" i="3"/>
  <c r="AD228" i="3" s="1"/>
  <c r="AF416" i="3"/>
  <c r="AG416" i="3" s="1"/>
  <c r="AF412" i="3"/>
  <c r="AG412" i="3" s="1"/>
  <c r="AK402" i="3"/>
  <c r="AL402" i="3" s="1"/>
  <c r="AK390" i="3"/>
  <c r="AL390" i="3" s="1"/>
  <c r="AK382" i="3"/>
  <c r="AL382" i="3" s="1"/>
  <c r="AK374" i="3"/>
  <c r="AL374" i="3" s="1"/>
  <c r="AE363" i="3"/>
  <c r="AF363" i="3" s="1"/>
  <c r="AG363" i="3" s="1"/>
  <c r="AK361" i="3"/>
  <c r="AL361" i="3" s="1"/>
  <c r="AF359" i="3"/>
  <c r="AG359" i="3" s="1"/>
  <c r="AC219" i="3"/>
  <c r="AD219" i="3" s="1"/>
  <c r="AK418" i="3"/>
  <c r="AL418" i="3" s="1"/>
  <c r="AK414" i="3"/>
  <c r="AL414" i="3" s="1"/>
  <c r="AK357" i="3"/>
  <c r="AL357" i="3" s="1"/>
  <c r="AK321" i="3"/>
  <c r="AL321" i="3" s="1"/>
  <c r="AE318" i="3"/>
  <c r="AF318" i="3" s="1"/>
  <c r="AG318" i="3" s="1"/>
  <c r="AF215" i="3"/>
  <c r="AG215" i="3" s="1"/>
  <c r="AC201" i="3"/>
  <c r="AD201" i="3" s="1"/>
  <c r="AC315" i="3"/>
  <c r="AD315" i="3" s="1"/>
  <c r="AK313" i="3"/>
  <c r="AL313" i="3" s="1"/>
  <c r="AK307" i="3"/>
  <c r="AL307" i="3" s="1"/>
  <c r="AC264" i="3"/>
  <c r="AD264" i="3" s="1"/>
  <c r="AK263" i="3"/>
  <c r="AL263" i="3" s="1"/>
  <c r="AC260" i="3"/>
  <c r="AD260" i="3" s="1"/>
  <c r="AK259" i="3"/>
  <c r="AL259" i="3" s="1"/>
  <c r="AC256" i="3"/>
  <c r="AD256" i="3" s="1"/>
  <c r="AK255" i="3"/>
  <c r="AL255" i="3" s="1"/>
  <c r="AC252" i="3"/>
  <c r="AD252" i="3" s="1"/>
  <c r="AK251" i="3"/>
  <c r="AL251" i="3" s="1"/>
  <c r="AC248" i="3"/>
  <c r="AD248" i="3" s="1"/>
  <c r="AK247" i="3"/>
  <c r="AL247" i="3" s="1"/>
  <c r="AB243" i="3"/>
  <c r="AC243" i="3" s="1"/>
  <c r="AD243" i="3" s="1"/>
  <c r="AB239" i="3"/>
  <c r="AC239" i="3" s="1"/>
  <c r="AD239" i="3" s="1"/>
  <c r="AC235" i="3"/>
  <c r="AD235" i="3" s="1"/>
  <c r="AK233" i="3"/>
  <c r="AL233" i="3" s="1"/>
  <c r="AK232" i="3"/>
  <c r="AL232" i="3" s="1"/>
  <c r="AC231" i="3"/>
  <c r="AD231" i="3" s="1"/>
  <c r="AK229" i="3"/>
  <c r="AL229" i="3" s="1"/>
  <c r="AF227" i="3"/>
  <c r="AG227" i="3" s="1"/>
  <c r="AB219" i="3"/>
  <c r="AC215" i="3"/>
  <c r="AD215" i="3" s="1"/>
  <c r="AK213" i="3"/>
  <c r="AL213" i="3" s="1"/>
  <c r="AF211" i="3"/>
  <c r="AG211" i="3" s="1"/>
  <c r="AB203" i="3"/>
  <c r="AC203" i="3" s="1"/>
  <c r="AD203" i="3" s="1"/>
  <c r="AF179" i="3"/>
  <c r="AG179" i="3" s="1"/>
  <c r="AK179" i="3"/>
  <c r="AL179" i="3" s="1"/>
  <c r="AC179" i="3"/>
  <c r="AD179" i="3" s="1"/>
  <c r="AF163" i="3"/>
  <c r="AG163" i="3" s="1"/>
  <c r="AK163" i="3"/>
  <c r="AL163" i="3" s="1"/>
  <c r="AC163" i="3"/>
  <c r="AD163" i="3" s="1"/>
  <c r="AF159" i="3"/>
  <c r="AG159" i="3" s="1"/>
  <c r="AK159" i="3"/>
  <c r="AL159" i="3" s="1"/>
  <c r="AC153" i="3"/>
  <c r="AD153" i="3" s="1"/>
  <c r="AK153" i="3"/>
  <c r="AL153" i="3" s="1"/>
  <c r="AE311" i="3"/>
  <c r="AF311" i="3" s="1"/>
  <c r="AG311" i="3" s="1"/>
  <c r="AF307" i="3"/>
  <c r="AG307" i="3" s="1"/>
  <c r="AE300" i="3"/>
  <c r="AF300" i="3" s="1"/>
  <c r="AG300" i="3" s="1"/>
  <c r="AE296" i="3"/>
  <c r="AF296" i="3" s="1"/>
  <c r="AG296" i="3" s="1"/>
  <c r="AE292" i="3"/>
  <c r="AF292" i="3" s="1"/>
  <c r="AG292" i="3" s="1"/>
  <c r="AE288" i="3"/>
  <c r="AF288" i="3" s="1"/>
  <c r="AG288" i="3" s="1"/>
  <c r="AE284" i="3"/>
  <c r="AF284" i="3" s="1"/>
  <c r="AG284" i="3" s="1"/>
  <c r="AE280" i="3"/>
  <c r="AF280" i="3" s="1"/>
  <c r="AG280" i="3" s="1"/>
  <c r="AE276" i="3"/>
  <c r="AF276" i="3" s="1"/>
  <c r="AG276" i="3" s="1"/>
  <c r="AE272" i="3"/>
  <c r="AF263" i="3"/>
  <c r="AG263" i="3" s="1"/>
  <c r="AE199" i="3"/>
  <c r="AB199" i="3"/>
  <c r="AC199" i="3" s="1"/>
  <c r="AD199" i="3" s="1"/>
  <c r="AF195" i="3"/>
  <c r="AG195" i="3" s="1"/>
  <c r="AK195" i="3"/>
  <c r="AL195" i="3" s="1"/>
  <c r="AC195" i="3"/>
  <c r="AD195" i="3" s="1"/>
  <c r="AK305" i="3"/>
  <c r="AL305" i="3" s="1"/>
  <c r="AK265" i="3"/>
  <c r="AL265" i="3" s="1"/>
  <c r="AK261" i="3"/>
  <c r="AL261" i="3" s="1"/>
  <c r="AK260" i="3"/>
  <c r="AL260" i="3" s="1"/>
  <c r="AK257" i="3"/>
  <c r="AL257" i="3" s="1"/>
  <c r="AK256" i="3"/>
  <c r="AL256" i="3" s="1"/>
  <c r="AK253" i="3"/>
  <c r="AL253" i="3" s="1"/>
  <c r="AK252" i="3"/>
  <c r="AL252" i="3" s="1"/>
  <c r="AK249" i="3"/>
  <c r="AL249" i="3" s="1"/>
  <c r="AK248" i="3"/>
  <c r="AL248" i="3" s="1"/>
  <c r="AK245" i="3"/>
  <c r="AL245" i="3" s="1"/>
  <c r="AK235" i="3"/>
  <c r="AL235" i="3" s="1"/>
  <c r="AK231" i="3"/>
  <c r="AL231" i="3" s="1"/>
  <c r="AK215" i="3"/>
  <c r="AL215" i="3" s="1"/>
  <c r="AC177" i="3"/>
  <c r="AD177" i="3" s="1"/>
  <c r="AK177" i="3"/>
  <c r="AL177" i="3" s="1"/>
  <c r="AE166" i="3"/>
  <c r="AF166" i="3" s="1"/>
  <c r="AG166" i="3" s="1"/>
  <c r="AC161" i="3"/>
  <c r="AD161" i="3" s="1"/>
  <c r="AK161" i="3"/>
  <c r="AL161" i="3" s="1"/>
  <c r="AF155" i="3"/>
  <c r="AG155" i="3" s="1"/>
  <c r="AK155" i="3"/>
  <c r="AL155" i="3" s="1"/>
  <c r="AC155" i="3"/>
  <c r="AD155" i="3" s="1"/>
  <c r="AB109" i="3"/>
  <c r="AE109" i="3"/>
  <c r="AF109" i="3" s="1"/>
  <c r="AG109" i="3" s="1"/>
  <c r="AK105" i="3"/>
  <c r="AL105" i="3" s="1"/>
  <c r="AC105" i="3"/>
  <c r="AD105" i="3" s="1"/>
  <c r="AK217" i="3"/>
  <c r="AL217" i="3" s="1"/>
  <c r="AK201" i="3"/>
  <c r="AL201" i="3" s="1"/>
  <c r="AF199" i="3"/>
  <c r="AG199" i="3" s="1"/>
  <c r="AC193" i="3"/>
  <c r="AD193" i="3" s="1"/>
  <c r="AK193" i="3"/>
  <c r="AL193" i="3" s="1"/>
  <c r="AC188" i="3"/>
  <c r="AD188" i="3" s="1"/>
  <c r="AE183" i="3"/>
  <c r="AF183" i="3" s="1"/>
  <c r="AG183" i="3" s="1"/>
  <c r="AB183" i="3"/>
  <c r="AC183" i="3" s="1"/>
  <c r="AD183" i="3" s="1"/>
  <c r="AE182" i="3"/>
  <c r="AF182" i="3" s="1"/>
  <c r="AG182" i="3" s="1"/>
  <c r="AE172" i="3"/>
  <c r="AF172" i="3" s="1"/>
  <c r="AG172" i="3" s="1"/>
  <c r="AB172" i="3"/>
  <c r="AC172" i="3" s="1"/>
  <c r="AD172" i="3" s="1"/>
  <c r="AE167" i="3"/>
  <c r="AF167" i="3" s="1"/>
  <c r="AG167" i="3" s="1"/>
  <c r="AB167" i="3"/>
  <c r="AC167" i="3" s="1"/>
  <c r="AD167" i="3" s="1"/>
  <c r="AF147" i="3"/>
  <c r="AG147" i="3" s="1"/>
  <c r="AF139" i="3"/>
  <c r="AG139" i="3" s="1"/>
  <c r="AK139" i="3"/>
  <c r="AL139" i="3" s="1"/>
  <c r="AC139" i="3"/>
  <c r="AD139" i="3" s="1"/>
  <c r="AC119" i="3"/>
  <c r="AD119" i="3" s="1"/>
  <c r="AF119" i="3"/>
  <c r="AG119" i="3" s="1"/>
  <c r="AK119" i="3"/>
  <c r="AL119" i="3" s="1"/>
  <c r="AB97" i="3"/>
  <c r="AE97" i="3"/>
  <c r="AF97" i="3" s="1"/>
  <c r="AG97" i="3" s="1"/>
  <c r="AK57" i="3"/>
  <c r="AL57" i="3" s="1"/>
  <c r="AK187" i="3"/>
  <c r="AL187" i="3" s="1"/>
  <c r="AF175" i="3"/>
  <c r="AG175" i="3" s="1"/>
  <c r="AF171" i="3"/>
  <c r="AG171" i="3" s="1"/>
  <c r="AF151" i="3"/>
  <c r="AG151" i="3" s="1"/>
  <c r="AF143" i="3"/>
  <c r="AG143" i="3" s="1"/>
  <c r="AK143" i="3"/>
  <c r="AL143" i="3" s="1"/>
  <c r="AB127" i="3"/>
  <c r="AE127" i="3"/>
  <c r="AF127" i="3" s="1"/>
  <c r="AG127" i="3" s="1"/>
  <c r="AB123" i="3"/>
  <c r="AC123" i="3" s="1"/>
  <c r="AD123" i="3" s="1"/>
  <c r="AE123" i="3"/>
  <c r="AF123" i="3" s="1"/>
  <c r="AG123" i="3" s="1"/>
  <c r="AF91" i="3"/>
  <c r="AG91" i="3" s="1"/>
  <c r="AK91" i="3"/>
  <c r="AL91" i="3" s="1"/>
  <c r="AC91" i="3"/>
  <c r="AD91" i="3" s="1"/>
  <c r="AE80" i="3"/>
  <c r="AB80" i="3"/>
  <c r="AK185" i="3"/>
  <c r="AL185" i="3" s="1"/>
  <c r="AC143" i="3"/>
  <c r="AD143" i="3" s="1"/>
  <c r="AC132" i="3"/>
  <c r="AD132" i="3" s="1"/>
  <c r="AF132" i="3"/>
  <c r="AG132" i="3" s="1"/>
  <c r="AK132" i="3"/>
  <c r="AL132" i="3" s="1"/>
  <c r="AC127" i="3"/>
  <c r="AD127" i="3" s="1"/>
  <c r="AC125" i="3"/>
  <c r="AD125" i="3" s="1"/>
  <c r="AC121" i="3"/>
  <c r="AD121" i="3" s="1"/>
  <c r="AF115" i="3"/>
  <c r="AG115" i="3" s="1"/>
  <c r="AE95" i="3"/>
  <c r="AF95" i="3" s="1"/>
  <c r="AG95" i="3" s="1"/>
  <c r="AB95" i="3"/>
  <c r="AK61" i="3"/>
  <c r="AL61" i="3" s="1"/>
  <c r="AC61" i="3"/>
  <c r="AD61" i="3" s="1"/>
  <c r="AB53" i="3"/>
  <c r="AE53" i="3"/>
  <c r="AF53" i="3" s="1"/>
  <c r="AG53" i="3" s="1"/>
  <c r="AF51" i="3"/>
  <c r="AG51" i="3" s="1"/>
  <c r="AC51" i="3"/>
  <c r="AD51" i="3" s="1"/>
  <c r="AK51" i="3"/>
  <c r="AL51" i="3" s="1"/>
  <c r="AK165" i="3"/>
  <c r="AL165" i="3" s="1"/>
  <c r="AB147" i="3"/>
  <c r="AC147" i="3" s="1"/>
  <c r="AD147" i="3" s="1"/>
  <c r="AC145" i="3"/>
  <c r="AD145" i="3" s="1"/>
  <c r="AK145" i="3"/>
  <c r="AL145" i="3" s="1"/>
  <c r="AC144" i="3"/>
  <c r="AD144" i="3" s="1"/>
  <c r="AB140" i="3"/>
  <c r="AC140" i="3" s="1"/>
  <c r="AD140" i="3" s="1"/>
  <c r="AE140" i="3"/>
  <c r="AF140" i="3" s="1"/>
  <c r="AG140" i="3" s="1"/>
  <c r="AC136" i="3"/>
  <c r="AD136" i="3" s="1"/>
  <c r="AE126" i="3"/>
  <c r="AF126" i="3" s="1"/>
  <c r="AG126" i="3" s="1"/>
  <c r="AE122" i="3"/>
  <c r="AF122" i="3" s="1"/>
  <c r="AG122" i="3" s="1"/>
  <c r="AC117" i="3"/>
  <c r="AD117" i="3" s="1"/>
  <c r="AK117" i="3"/>
  <c r="AL117" i="3" s="1"/>
  <c r="AC116" i="3"/>
  <c r="AD116" i="3" s="1"/>
  <c r="AB71" i="3"/>
  <c r="AC71" i="3" s="1"/>
  <c r="AD71" i="3" s="1"/>
  <c r="AE71" i="3"/>
  <c r="AF71" i="3" s="1"/>
  <c r="AG71" i="3" s="1"/>
  <c r="AC109" i="3"/>
  <c r="AD109" i="3" s="1"/>
  <c r="AK109" i="3"/>
  <c r="AL109" i="3" s="1"/>
  <c r="AC108" i="3"/>
  <c r="AD108" i="3" s="1"/>
  <c r="AB104" i="3"/>
  <c r="AC104" i="3" s="1"/>
  <c r="AD104" i="3" s="1"/>
  <c r="AE104" i="3"/>
  <c r="AF104" i="3" s="1"/>
  <c r="AG104" i="3" s="1"/>
  <c r="AC97" i="3"/>
  <c r="AD97" i="3" s="1"/>
  <c r="AK97" i="3"/>
  <c r="AL97" i="3" s="1"/>
  <c r="AC95" i="3"/>
  <c r="AD95" i="3" s="1"/>
  <c r="AF87" i="3"/>
  <c r="AG87" i="3" s="1"/>
  <c r="AK87" i="3"/>
  <c r="AL87" i="3" s="1"/>
  <c r="AC80" i="3"/>
  <c r="AD80" i="3" s="1"/>
  <c r="AF80" i="3"/>
  <c r="AG80" i="3" s="1"/>
  <c r="AC59" i="3"/>
  <c r="AD59" i="3" s="1"/>
  <c r="AK59" i="3"/>
  <c r="AL59" i="3" s="1"/>
  <c r="AK125" i="3"/>
  <c r="AL125" i="3" s="1"/>
  <c r="AK124" i="3"/>
  <c r="AL124" i="3" s="1"/>
  <c r="AK121" i="3"/>
  <c r="AL121" i="3" s="1"/>
  <c r="AK115" i="3"/>
  <c r="AL115" i="3" s="1"/>
  <c r="AE113" i="3"/>
  <c r="AF113" i="3" s="1"/>
  <c r="AG113" i="3" s="1"/>
  <c r="AF107" i="3"/>
  <c r="AG107" i="3" s="1"/>
  <c r="AK107" i="3"/>
  <c r="AL107" i="3" s="1"/>
  <c r="AE103" i="3"/>
  <c r="AF103" i="3" s="1"/>
  <c r="AG103" i="3" s="1"/>
  <c r="AE101" i="3"/>
  <c r="AF101" i="3" s="1"/>
  <c r="AG101" i="3" s="1"/>
  <c r="AE74" i="3"/>
  <c r="AF74" i="3" s="1"/>
  <c r="AG74" i="3" s="1"/>
  <c r="AC73" i="3"/>
  <c r="AD73" i="3" s="1"/>
  <c r="AK63" i="3"/>
  <c r="AL63" i="3" s="1"/>
  <c r="AF63" i="3"/>
  <c r="AG63" i="3" s="1"/>
  <c r="AB57" i="3"/>
  <c r="AC57" i="3" s="1"/>
  <c r="AD57" i="3" s="1"/>
  <c r="AE57" i="3"/>
  <c r="AF57" i="3" s="1"/>
  <c r="AG57" i="3" s="1"/>
  <c r="AC48" i="3"/>
  <c r="AD48" i="3" s="1"/>
  <c r="AC111" i="3"/>
  <c r="AD111" i="3" s="1"/>
  <c r="AF111" i="3"/>
  <c r="AG111" i="3" s="1"/>
  <c r="AK103" i="3"/>
  <c r="AL103" i="3" s="1"/>
  <c r="AC99" i="3"/>
  <c r="AD99" i="3" s="1"/>
  <c r="AF99" i="3"/>
  <c r="AG99" i="3" s="1"/>
  <c r="AC93" i="3"/>
  <c r="AD93" i="3" s="1"/>
  <c r="AK93" i="3"/>
  <c r="AL93" i="3" s="1"/>
  <c r="AB88" i="3"/>
  <c r="AC88" i="3" s="1"/>
  <c r="AD88" i="3" s="1"/>
  <c r="AE88" i="3"/>
  <c r="AF88" i="3" s="1"/>
  <c r="AG88" i="3" s="1"/>
  <c r="AC87" i="3"/>
  <c r="AD87" i="3" s="1"/>
  <c r="AC84" i="3"/>
  <c r="AD84" i="3" s="1"/>
  <c r="AB75" i="3"/>
  <c r="AC75" i="3" s="1"/>
  <c r="AD75" i="3" s="1"/>
  <c r="AE75" i="3"/>
  <c r="AF75" i="3" s="1"/>
  <c r="AG75" i="3" s="1"/>
  <c r="AF72" i="3"/>
  <c r="AG72" i="3" s="1"/>
  <c r="AK72" i="3"/>
  <c r="AL72" i="3" s="1"/>
  <c r="AE59" i="3"/>
  <c r="AF59" i="3" s="1"/>
  <c r="AG59" i="3" s="1"/>
  <c r="AB59" i="3"/>
  <c r="AK101" i="3"/>
  <c r="AL101" i="3" s="1"/>
  <c r="AK73" i="3"/>
  <c r="AL73" i="3" s="1"/>
  <c r="AC64" i="3"/>
  <c r="AD64" i="3" s="1"/>
  <c r="AF55" i="3"/>
  <c r="AG55" i="3" s="1"/>
  <c r="AC55" i="3"/>
  <c r="AD55" i="3" s="1"/>
  <c r="AC47" i="3"/>
  <c r="AD47" i="3" s="1"/>
  <c r="AK47" i="3"/>
  <c r="AL47" i="3" s="1"/>
  <c r="AC68" i="3"/>
  <c r="AD68" i="3" s="1"/>
  <c r="Z722" i="3"/>
  <c r="Z8" i="3" s="1"/>
  <c r="AF44" i="3"/>
  <c r="AG44" i="3" s="1"/>
  <c r="AE32" i="3"/>
  <c r="AF32" i="3" s="1"/>
  <c r="AG32" i="3" s="1"/>
  <c r="AF28" i="3"/>
  <c r="AG28" i="3" s="1"/>
  <c r="AE21" i="3"/>
  <c r="AC44" i="3"/>
  <c r="AD44" i="3" s="1"/>
  <c r="AK42" i="3"/>
  <c r="AL42" i="3" s="1"/>
  <c r="AC28" i="3"/>
  <c r="AK26" i="3"/>
  <c r="AL26" i="3" s="1"/>
  <c r="AK18" i="3"/>
  <c r="AK45" i="3"/>
  <c r="AL45" i="3" s="1"/>
  <c r="AL18" i="3" l="1"/>
  <c r="AL722" i="3" s="1"/>
  <c r="AL8" i="3" s="1"/>
  <c r="AK722" i="3"/>
  <c r="AK8" i="3" s="1"/>
  <c r="AF21" i="3"/>
  <c r="AE722" i="3"/>
  <c r="AD28" i="3"/>
  <c r="AC53" i="3"/>
  <c r="AD53" i="3" s="1"/>
  <c r="AB722" i="3"/>
  <c r="T71" i="4"/>
  <c r="AB723" i="3" l="1"/>
  <c r="AB9" i="3" s="1"/>
  <c r="AB8" i="3"/>
  <c r="AE723" i="3"/>
  <c r="AE9" i="3" s="1"/>
  <c r="AE8" i="3"/>
  <c r="AG21" i="3"/>
  <c r="AF722" i="3"/>
  <c r="AC722" i="3"/>
  <c r="AD722" i="3"/>
  <c r="AD8" i="3" s="1"/>
  <c r="AD723" i="3"/>
  <c r="AD9" i="3" s="1"/>
  <c r="AC8" i="3" l="1"/>
  <c r="AC723" i="3"/>
  <c r="AC9" i="3" s="1"/>
  <c r="AF723" i="3"/>
  <c r="AF9" i="3" s="1"/>
  <c r="AF8" i="3"/>
  <c r="AG722" i="3"/>
  <c r="AG8" i="3" s="1"/>
  <c r="AG723" i="3"/>
  <c r="AG9" i="3" s="1"/>
</calcChain>
</file>

<file path=xl/sharedStrings.xml><?xml version="1.0" encoding="utf-8"?>
<sst xmlns="http://schemas.openxmlformats.org/spreadsheetml/2006/main" count="430" uniqueCount="230">
  <si>
    <t>Current</t>
  </si>
  <si>
    <t>Unit</t>
  </si>
  <si>
    <t>Name of Tenants</t>
  </si>
  <si>
    <t>Sq Ft</t>
  </si>
  <si>
    <t>Annual Income</t>
  </si>
  <si>
    <t>HH Size</t>
  </si>
  <si>
    <t>% of AMI</t>
  </si>
  <si>
    <t>Lease Exp. Date</t>
  </si>
  <si>
    <t>HH</t>
  </si>
  <si>
    <t xml:space="preserve">Median Inc </t>
  </si>
  <si>
    <t>HH 
Size</t>
  </si>
  <si>
    <t>Lease 
Beg.Date</t>
  </si>
  <si>
    <t># of BdRm</t>
  </si>
  <si>
    <t># of Occupied Units:</t>
  </si>
  <si>
    <t>Date Certified</t>
  </si>
  <si>
    <t>Tenant's Paid Rent</t>
  </si>
  <si>
    <t xml:space="preserve">RENTAL INFO </t>
  </si>
  <si>
    <t xml:space="preserve">If the resident is on a lease, enter the BEGINNING date of the lease.  If tenant is on a month-to-month enter the "start date of tenancy". </t>
  </si>
  <si>
    <t xml:space="preserve">If the resident is on a lease, enter the EXPIRATION date of the lease.  If tenant is on a month-to-month enter the "MTM". </t>
  </si>
  <si>
    <t>HOUSEHOLD 
&amp; INCOME</t>
  </si>
  <si>
    <t>Move-IN</t>
  </si>
  <si>
    <t>Date of the intial (move-in) certification</t>
  </si>
  <si>
    <t xml:space="preserve">% of AMI at the intial (move-in) certification </t>
  </si>
  <si>
    <t>RECERTIFICATION - Number of Household residing at the unit at the last recertification</t>
  </si>
  <si>
    <t>Date Last
Certified</t>
  </si>
  <si>
    <t>Enter number of Household residing at the unit at MOVE IN</t>
  </si>
  <si>
    <t xml:space="preserve">Property Address:   </t>
  </si>
  <si>
    <r>
      <t>UNIT</t>
    </r>
    <r>
      <rPr>
        <b/>
        <sz val="7"/>
        <rFont val="Times New Roman"/>
        <family val="1"/>
      </rPr>
      <t xml:space="preserve"> </t>
    </r>
    <r>
      <rPr>
        <b/>
        <sz val="8.5"/>
        <rFont val="Times New Roman"/>
        <family val="1"/>
      </rPr>
      <t xml:space="preserve">INFO </t>
    </r>
  </si>
  <si>
    <t># of Vacant Units:</t>
  </si>
  <si>
    <t>UNIT INFORMATION</t>
  </si>
  <si>
    <t xml:space="preserve">RENTAL INFORMATION </t>
  </si>
  <si>
    <t>HOUSEHOLD INFORMATION</t>
  </si>
  <si>
    <t>Move-In</t>
  </si>
  <si>
    <t>Lease 
Beg. Date</t>
  </si>
  <si>
    <t>Current Rent Roll</t>
  </si>
  <si>
    <t>If residents are paying for their utilities, please enter the Utility Allowance.  If utilities are included with rent or owner pays for all utilities, enter "Included" or "0".</t>
  </si>
  <si>
    <t>2016
Median Income</t>
  </si>
  <si>
    <t>CSJ AMI Level</t>
  </si>
  <si>
    <t>Project Monthly Rent</t>
  </si>
  <si>
    <t>Tenant Monthly Rent</t>
  </si>
  <si>
    <t>Unit Rent Category</t>
  </si>
  <si>
    <t>CSJ Rent Limit HCD</t>
  </si>
  <si>
    <t>Amount Over/ (Under)</t>
  </si>
  <si>
    <t>Units Over Charging</t>
  </si>
  <si>
    <t>Owner Utility Allow.</t>
  </si>
  <si>
    <t>CSJ UA Calc</t>
  </si>
  <si>
    <t>CSJ Rent Limit TCAC</t>
  </si>
  <si>
    <t>TCAC Occupancy</t>
  </si>
  <si>
    <t>HCD Occupancy</t>
  </si>
  <si>
    <t>Current Rent Burden</t>
  </si>
  <si>
    <t>Rent Burden &gt; 50%</t>
  </si>
  <si>
    <t>Market Rent</t>
  </si>
  <si>
    <t>2017 Budget Net Rent</t>
  </si>
  <si>
    <t>AMI Level</t>
  </si>
  <si>
    <t>1BR</t>
  </si>
  <si>
    <t>2BR</t>
  </si>
  <si>
    <t>3BR</t>
  </si>
  <si>
    <t>4BR</t>
  </si>
  <si>
    <t>HCD Occupancy Guideline - Persons per Unit</t>
  </si>
  <si>
    <t>TCAC/MTSP Occupancy Guideline - Persons per Unit</t>
  </si>
  <si>
    <t>No. of Bedrooms</t>
  </si>
  <si>
    <t>Borrower Estimate</t>
  </si>
  <si>
    <t>Market Rent Estimate</t>
  </si>
  <si>
    <t>Property Name:</t>
  </si>
  <si>
    <t>Property Structure / Compliance Year:</t>
  </si>
  <si>
    <t>2016 compliance</t>
  </si>
  <si>
    <t>Bedrooms</t>
  </si>
  <si>
    <t>#</t>
  </si>
  <si>
    <t>utility</t>
  </si>
  <si>
    <t>source</t>
  </si>
  <si>
    <t>paid by tenant?</t>
  </si>
  <si>
    <t>heating</t>
  </si>
  <si>
    <t>natural gas</t>
  </si>
  <si>
    <t>LPG / propane</t>
  </si>
  <si>
    <t>electric</t>
  </si>
  <si>
    <t>YES</t>
  </si>
  <si>
    <t>cooking</t>
  </si>
  <si>
    <t>other electric/lighting</t>
  </si>
  <si>
    <t>air conditioning</t>
  </si>
  <si>
    <t>water heating</t>
  </si>
  <si>
    <t>water</t>
  </si>
  <si>
    <t>sewer</t>
  </si>
  <si>
    <t>trash</t>
  </si>
  <si>
    <t>range/microwave</t>
  </si>
  <si>
    <t>refrigerator</t>
  </si>
  <si>
    <t>total tenant utility allowances:</t>
  </si>
  <si>
    <t>list for cell C5:</t>
  </si>
  <si>
    <t>0BR</t>
  </si>
  <si>
    <t>Date:</t>
  </si>
  <si>
    <t>1)</t>
  </si>
  <si>
    <t>Fill in Property Name</t>
  </si>
  <si>
    <t xml:space="preserve">2) </t>
  </si>
  <si>
    <t>3)</t>
  </si>
  <si>
    <t>Select "yes" for each appropriate row in column D.</t>
  </si>
  <si>
    <t>4)</t>
  </si>
  <si>
    <t>current as of 10/2015</t>
  </si>
  <si>
    <t>list for column D:</t>
  </si>
  <si>
    <t>low rise or high rise (2016):</t>
  </si>
  <si>
    <t>Property Owner/Sponsor:</t>
  </si>
  <si>
    <t xml:space="preserve">Management Company:     </t>
  </si>
  <si>
    <t>Market Comp</t>
  </si>
  <si>
    <t>Rent Burden</t>
  </si>
  <si>
    <t>Rent Analysis</t>
  </si>
  <si>
    <t>AMI</t>
  </si>
  <si>
    <t>Market Rent Less CSJ Rent</t>
  </si>
  <si>
    <t>TCAC AMI Level</t>
  </si>
  <si>
    <t>HOME Unit?</t>
  </si>
  <si>
    <t>***FOR OWNER/SPONSOR INPUT***</t>
  </si>
  <si>
    <t>***CSJ ANALYSIS OUTPUT***</t>
  </si>
  <si>
    <t>HOME Rent Limits</t>
  </si>
  <si>
    <t>Low</t>
  </si>
  <si>
    <t>Hi</t>
  </si>
  <si>
    <t>HCD Rent Limits w/TCAC Occupancy</t>
  </si>
  <si>
    <t>HCD Rent Limits w/HCD Occupancy</t>
  </si>
  <si>
    <t>Rent and Income References</t>
  </si>
  <si>
    <t>Bedroom Count</t>
  </si>
  <si>
    <t>HCD</t>
  </si>
  <si>
    <t>TCAC</t>
  </si>
  <si>
    <t>Unit Rent Category Tables</t>
  </si>
  <si>
    <t>% of AMI at Move-In</t>
  </si>
  <si>
    <t>Rent Subsidy (e.g., Section 8)</t>
  </si>
  <si>
    <t>Move Out Activity</t>
  </si>
  <si>
    <t>Move In Activity</t>
  </si>
  <si>
    <t>Vacancy and Rent Up Activity</t>
  </si>
  <si>
    <t xml:space="preserve">City of San José ALTERNATIVE Utility Allowance Matrix </t>
  </si>
  <si>
    <t>Utility Allowance Source:</t>
  </si>
  <si>
    <t>Persons per Bedroom</t>
  </si>
  <si>
    <t>Crowding?</t>
  </si>
  <si>
    <t>Actual tenant utility allowance:</t>
  </si>
  <si>
    <t>Directions for City of San Jose Housing Authority Utility Allowance Matrix</t>
  </si>
  <si>
    <r>
      <t xml:space="preserve">Row 27 calculates the appropriate total utility amounts </t>
    </r>
    <r>
      <rPr>
        <b/>
        <u/>
        <sz val="12"/>
        <rFont val="Arial"/>
        <family val="2"/>
      </rPr>
      <t>paid by tenants</t>
    </r>
    <r>
      <rPr>
        <sz val="12"/>
        <rFont val="Arial"/>
        <family val="2"/>
      </rPr>
      <t xml:space="preserve"> for each bedroom size. Rents that tenants pay are </t>
    </r>
    <r>
      <rPr>
        <u/>
        <sz val="12"/>
        <rFont val="Arial"/>
        <family val="2"/>
      </rPr>
      <t>net</t>
    </r>
    <r>
      <rPr>
        <sz val="12"/>
        <rFont val="Arial"/>
        <family val="2"/>
      </rPr>
      <t xml:space="preserve"> of these utility costs.</t>
    </r>
  </si>
  <si>
    <r>
      <t xml:space="preserve">*Note: Allowances are defined annually by the Housing Authority of the County of Santa Clara, </t>
    </r>
    <r>
      <rPr>
        <u/>
        <sz val="12"/>
        <rFont val="Arial"/>
        <family val="2"/>
      </rPr>
      <t>www.hacsc.org</t>
    </r>
  </si>
  <si>
    <t xml:space="preserve">For properties that use a Housing Authority utility allowance from HACSC </t>
  </si>
  <si>
    <t>This is for properties that use an alternative utility allowance such as CUAC or HOME</t>
  </si>
  <si>
    <t>(This is the utility allowance used for CSJ Analysis)</t>
  </si>
  <si>
    <t>Project:</t>
  </si>
  <si>
    <t>Unit Count from Rent Roll (locked)</t>
  </si>
  <si>
    <t>AR Type:</t>
  </si>
  <si>
    <t>CRL/20% Redevelopment</t>
  </si>
  <si>
    <t>Number of Units</t>
  </si>
  <si>
    <t>AMI Levels</t>
  </si>
  <si>
    <t>HOME</t>
  </si>
  <si>
    <t>TCAC (Pre 2009 HERA)</t>
  </si>
  <si>
    <t>TCAC (Post 2008 Non-HERA)</t>
  </si>
  <si>
    <t>Low HOME</t>
  </si>
  <si>
    <t>Hi HOME</t>
  </si>
  <si>
    <t>Occupancy Assumption</t>
  </si>
  <si>
    <t>Number of bedrooms entered as a number only</t>
  </si>
  <si>
    <t>From:</t>
  </si>
  <si>
    <t>To:</t>
  </si>
  <si>
    <t>4+</t>
  </si>
  <si>
    <t>Required Restrictions (borrower input)</t>
  </si>
  <si>
    <t>Current
% of AMI for Hshld Size</t>
  </si>
  <si>
    <t>Hshld % of AMI at Move-In</t>
  </si>
  <si>
    <t>Market/Other</t>
  </si>
  <si>
    <t>Unit Count</t>
  </si>
  <si>
    <t>Totals</t>
  </si>
  <si>
    <t>Hshld % of AMI at Move- Out</t>
  </si>
  <si>
    <t>Move-Out</t>
  </si>
  <si>
    <t>HOMEUnit? No=0; Low=1; Hi=2</t>
  </si>
  <si>
    <t>TCAC Rent Category</t>
  </si>
  <si>
    <t>HCD/CRL</t>
  </si>
  <si>
    <t>HOME Rent Category</t>
  </si>
  <si>
    <t>Unit Mix by Bedroom Count and AR &amp; Type</t>
  </si>
  <si>
    <t>Unit Number</t>
  </si>
  <si>
    <t>List the amount of rent the Tenant is actually paying net of utility allowance. Does not include any rent subsidy like Section 8</t>
  </si>
  <si>
    <t>Owner Utility Allowance</t>
  </si>
  <si>
    <t>If the resident is receiving Section 8 or other rent subsidy, please list the amount.  Enter "0" if it does not apply.</t>
  </si>
  <si>
    <t>Occupancy Assumption?</t>
  </si>
  <si>
    <t>California HCD</t>
  </si>
  <si>
    <t>Federal TCAC</t>
  </si>
  <si>
    <t>"X" appropriate box</t>
  </si>
  <si>
    <t>2017 compliance</t>
  </si>
  <si>
    <t>Property Name</t>
  </si>
  <si>
    <t>Property Info</t>
  </si>
  <si>
    <t>Please enter the Property Name, Address, Owner/Sponsor, and Management Company at the top of the rent roll</t>
  </si>
  <si>
    <t>Unit number used by the property</t>
  </si>
  <si>
    <t>CSJ Rent Roll Analysis</t>
  </si>
  <si>
    <t>Utility Allowances</t>
  </si>
  <si>
    <t>Affordability Requirements</t>
  </si>
  <si>
    <t>Vacancy and Move In Activity</t>
  </si>
  <si>
    <t>***FOR OWNER/ SPONSOR INPUT***</t>
  </si>
  <si>
    <t>Table 1</t>
  </si>
  <si>
    <t>Table 2</t>
  </si>
  <si>
    <t>Table 3</t>
  </si>
  <si>
    <t>Reference Data #1</t>
  </si>
  <si>
    <t>Other ARs</t>
  </si>
  <si>
    <t># of Staff Units</t>
  </si>
  <si>
    <t># of Total Units</t>
  </si>
  <si>
    <t>Select Compliance Year.  Effective 10/01/2015, select "2016 compliance." For effective 10/1/2016, select "2017 compliance."</t>
  </si>
  <si>
    <t>Number of Square Feet of the house as a number only</t>
  </si>
  <si>
    <t>low rise or high rise (2017):</t>
  </si>
  <si>
    <t>Lease 
Begin / Move In Date</t>
  </si>
  <si>
    <t>Lease End / Move Out Date</t>
  </si>
  <si>
    <t xml:space="preserve">RECERTIFICATION DATE - Enter the date when the resident was LAST certified for eligibility. The date should coincided with the TIC Form. </t>
  </si>
  <si>
    <t>Name of Tenant Head of Household</t>
  </si>
  <si>
    <t>City Estimate*</t>
  </si>
  <si>
    <t>* City estimate of market rent is drawn from third quarter 2016 Rental Trends Market Overview published by Real Answers.</t>
  </si>
  <si>
    <t>***CSJ Rent Roll Analysis***                                                                                                                                                                                             These columns are all formula driven analysis and do not require Borrower input</t>
  </si>
  <si>
    <t xml:space="preserve">***Please note That the CSJ Rent Roll tab is set up to enter up to 700 units of data. It is set up with a print range of 290 units. The print range can be expanded or reduced as appropriate for your property. </t>
  </si>
  <si>
    <t xml:space="preserve">MOVE IN -  Annual household income as verified on the annual Tenant Income Certification (TIC) Form at MOVE-IN. </t>
  </si>
  <si>
    <t>RECERTIFICATION - Current annual household income as verified on the annual Tenant Income Certification (TIC) Form at the last recertification</t>
  </si>
  <si>
    <t>New</t>
  </si>
  <si>
    <t>CSJ Rent Roll - 6/30/17</t>
  </si>
  <si>
    <t>Most of this tab provides reference data for income and rent limits. It also provides the City's estimates of market rents in San Jose. A part of this market rents matrix allows the Borrower to provide their own estimate of market rents for the specific neighborhood of the property if available.</t>
  </si>
  <si>
    <t>FMRs</t>
  </si>
  <si>
    <t>CSJ Unit Rent Category</t>
  </si>
  <si>
    <t>This tab asks you to complete matrixes on left side of the page with the affordability requirements for the property. This includes requirements from the City, from the HOME program, and from TCAC (or CDLAC). The right side of the page reflects the unit count drawn from the rent roll. This right side is locked.</t>
  </si>
  <si>
    <t>This tab asks for vacancy and move-in activity from the year prior to the rent roll date. Please provide the requested information for tenants that moved out or moved in. Additional rows may be inserted by the user if needed.</t>
  </si>
  <si>
    <t>Prior Residence City</t>
  </si>
  <si>
    <t>Employment City</t>
  </si>
  <si>
    <t>This tab provides a verification of the utility allowances input by the Borrower in the Borrower Input section of the CSJ Rent Roll tab. It allows for two alternative UA calculations. First is the typical Housing Authority based UA (Table 1). If this is being used, this table will auto fill the utility allowance from the tables below if a YES is selected in the "paid by tenant?" column. A second matrix (Table 2) is included for those properties that use UAs derived from either the TCAC CUAC model or the HUD HOME program model. Any entry into these fields will over ride entries in the Housing Authority Table. Table 3 selects from Table 1 and Table 2 the appropriate UA for the property. This amount is displayed in the "CSJ UA Calc" section of the "CSJ Analysis Output" section of the "CSJ rent roll" tab.</t>
  </si>
  <si>
    <t>City of San José HA Utility Allowance Matrix (2016-2017)</t>
  </si>
  <si>
    <t>As of:  June 30, 2017</t>
  </si>
  <si>
    <t>This tab provides a verification of the utility allowances input by the Borrower in the Borrower Input section of the Rent Roll tab. It allows for two alternative UA calculations. First is the typical Housing Authority based UA (Table 1). If this is being used, this table will auto fill the utility allowance from the tables below if a YES is selected in the "paid by tenant?" column. A second matrix (Table 2) is included for those properties that use UAs derived from either the TCAC CUAC model or the HUD HOME program model. Any entry into these fields will over ride entries in the Housing Authority Table. Table 3 selects from Table 1 and Table 2 the appropriate UA for the property. This amount is displayed in the "CSJ Rent Roll Analysis" section of the rent roll.</t>
  </si>
  <si>
    <t>This tab asks you to complete matrixes on left side of the page with affordability requirements for the property. This includes requirements from the City, from the HOME program, and from TCAC (or CDLAC). The right side of the page reflects the unit count drawn from the rent roll. This side is locked.</t>
  </si>
  <si>
    <t>This tab asks for vacancy and move-in activity from the year prior to the rent roll date. Please provide the requested information for tenants that moved out or moved in. Additional rows may be added by the user if needed.</t>
  </si>
  <si>
    <t>Reference Data #2</t>
  </si>
  <si>
    <t>This is the projected net rent included for the unit in the 2017 operating budget net of utility allowances or rent subsidies</t>
  </si>
  <si>
    <r>
      <rPr>
        <b/>
        <sz val="11"/>
        <rFont val="Times New Roman"/>
        <family val="1"/>
      </rPr>
      <t>NEW</t>
    </r>
    <r>
      <rPr>
        <sz val="11"/>
        <rFont val="Times New Roman"/>
        <family val="1"/>
      </rPr>
      <t xml:space="preserve"> - This column asks for the City from which the property's resident previously came. For City of San Jose, please enter CSJ. Other cities  can be identified as appropriate for that city.</t>
    </r>
  </si>
  <si>
    <r>
      <t>NEW</t>
    </r>
    <r>
      <rPr>
        <sz val="11"/>
        <rFont val="Times New Roman"/>
        <family val="1"/>
      </rPr>
      <t xml:space="preserve"> - This column asks for the City in which the household's highest earner is employed. For City of San Jose, enter CSJ. Other cities can be identified as appropriate for that City.</t>
    </r>
  </si>
  <si>
    <t>Please "x" the appropriate box to indicate which occupancy assumption (State or Federal) is being used to determine rent limits for the property.</t>
  </si>
  <si>
    <t>If the property has HOME funds and a HOME Affordability Restriction, please enter whether the unit is Low HOME (50% AMI) or High HOME (usually 60% AMI) with a "1" or "2" as appropriate or put a zero if the property does not have HOME funds or restrictions</t>
  </si>
  <si>
    <r>
      <rPr>
        <b/>
        <sz val="11"/>
        <rFont val="Times New Roman"/>
        <family val="1"/>
      </rPr>
      <t>NEW -</t>
    </r>
    <r>
      <rPr>
        <sz val="11"/>
        <rFont val="Times New Roman"/>
        <family val="1"/>
      </rPr>
      <t>List the</t>
    </r>
    <r>
      <rPr>
        <b/>
        <sz val="11"/>
        <rFont val="Times New Roman"/>
        <family val="1"/>
      </rPr>
      <t xml:space="preserve"> </t>
    </r>
    <r>
      <rPr>
        <sz val="11"/>
        <rFont val="Times New Roman"/>
        <family val="1"/>
      </rPr>
      <t xml:space="preserve">restricted affordability level of the unit per the City of San Jose Affordability Restriction, i.e. 30%, 45%, 50%, etc., entered as a whole number, i.e., 30, 45, 50, etc. </t>
    </r>
    <r>
      <rPr>
        <b/>
        <sz val="11"/>
        <rFont val="Times New Roman"/>
        <family val="1"/>
      </rPr>
      <t>For this year we have added two additional rent categories - 110% of AMI and 120% of AMI. For calculation purposes, 110% units should be entered as the whole number 11 (which will appear as 11%). 120% units should be entered as the whole number 12, which will appear as 12%.</t>
    </r>
  </si>
  <si>
    <t xml:space="preserve">If the property has a TCAC regulatory Agreement, please enter the TCAC restriction, i.e. 30%, 45%, 50%, etc., entered as a whole number, i.e., 30, 45, 50, etc. </t>
  </si>
  <si>
    <t>City of San Jose Rent Roll Instructions - PLEASE READ</t>
  </si>
  <si>
    <r>
      <t>Name of head of household. If the unit is vacant please write "vacant."</t>
    </r>
    <r>
      <rPr>
        <b/>
        <sz val="11"/>
        <rFont val="Times New Roman"/>
        <family val="1"/>
      </rPr>
      <t xml:space="preserve"> If the unit is for manager or other property staff, please write "staff."</t>
    </r>
  </si>
  <si>
    <t>Additional Tabs</t>
  </si>
  <si>
    <t>This tab includes look up tables used for the workbook analysis functions. These can typically be ignored</t>
  </si>
  <si>
    <t>2017 Rent Limit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</si>
</sst>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mm/dd/yy"/>
    <numFmt numFmtId="166" formatCode="mm/dd/yy;@"/>
    <numFmt numFmtId="167" formatCode="m/d/yy"/>
    <numFmt numFmtId="168" formatCode="0.0%"/>
    <numFmt numFmtId="169" formatCode="#,##0.0_);\(#,##0.0\)"/>
    <numFmt numFmtId="170" formatCode="&quot;$&quot;#,##0"/>
    <numFmt numFmtId="171" formatCode="_(&quot;$&quot;* #,##0_);_(&quot;$&quot;* \(#,##0\);_(&quot;$&quot;* &quot;-&quot;??_);_(@_)"/>
    <numFmt numFmtId="172" formatCode="m/d/yy;@"/>
  </numFmts>
  <fonts count="65">
    <font>
      <sz val="12"/>
      <name val="Arial MT"/>
    </font>
    <font>
      <sz val="10"/>
      <name val="Arial"/>
      <family val="2"/>
    </font>
    <font>
      <sz val="10"/>
      <name val="Arial"/>
      <family val="2"/>
    </font>
    <font>
      <sz val="12"/>
      <name val="Arial"/>
      <family val="2"/>
    </font>
    <font>
      <sz val="14"/>
      <name val="Arial"/>
      <family val="2"/>
    </font>
    <font>
      <sz val="14"/>
      <name val="Arial MT"/>
      <family val="2"/>
    </font>
    <font>
      <b/>
      <sz val="14"/>
      <name val="Arial"/>
      <family val="2"/>
    </font>
    <font>
      <b/>
      <sz val="12"/>
      <name val="Arial"/>
      <family val="2"/>
    </font>
    <font>
      <b/>
      <sz val="14"/>
      <name val="Arial MT"/>
      <family val="2"/>
    </font>
    <font>
      <b/>
      <sz val="12"/>
      <name val="Arial MT"/>
    </font>
    <font>
      <sz val="12"/>
      <name val="Arial MT"/>
    </font>
    <font>
      <b/>
      <sz val="12"/>
      <color indexed="9"/>
      <name val="Arial MT"/>
    </font>
    <font>
      <b/>
      <i/>
      <sz val="12"/>
      <name val="Arial"/>
      <family val="2"/>
    </font>
    <font>
      <b/>
      <sz val="9.5"/>
      <name val="Arial"/>
      <family val="2"/>
    </font>
    <font>
      <b/>
      <sz val="9.5"/>
      <name val="Arial MT"/>
      <family val="2"/>
    </font>
    <font>
      <sz val="8"/>
      <name val="Arial"/>
      <family val="2"/>
    </font>
    <font>
      <sz val="10"/>
      <name val="Times New Roman"/>
      <family val="1"/>
    </font>
    <font>
      <b/>
      <sz val="14"/>
      <name val="Times New Roman"/>
      <family val="1"/>
    </font>
    <font>
      <b/>
      <sz val="8.5"/>
      <name val="Times New Roman"/>
      <family val="1"/>
    </font>
    <font>
      <b/>
      <sz val="10"/>
      <name val="Times New Roman"/>
      <family val="1"/>
    </font>
    <font>
      <b/>
      <sz val="7"/>
      <name val="Times New Roman"/>
      <family val="1"/>
    </font>
    <font>
      <b/>
      <sz val="12"/>
      <color indexed="9"/>
      <name val="Arial"/>
      <family val="2"/>
    </font>
    <font>
      <b/>
      <sz val="14"/>
      <color indexed="9"/>
      <name val="Arial MT"/>
      <family val="2"/>
    </font>
    <font>
      <b/>
      <sz val="10"/>
      <name val="Arial MT"/>
      <family val="2"/>
    </font>
    <font>
      <b/>
      <sz val="9.5"/>
      <name val="Arial MT"/>
    </font>
    <font>
      <sz val="13"/>
      <name val="Arial"/>
      <family val="2"/>
    </font>
    <font>
      <b/>
      <sz val="13"/>
      <name val="Arial MT"/>
    </font>
    <font>
      <sz val="11"/>
      <name val="Arial"/>
      <family val="2"/>
    </font>
    <font>
      <b/>
      <sz val="11"/>
      <color indexed="8"/>
      <name val="Arial"/>
      <family val="2"/>
    </font>
    <font>
      <i/>
      <sz val="9"/>
      <name val="Arial"/>
      <family val="2"/>
    </font>
    <font>
      <i/>
      <sz val="12"/>
      <name val="Arial"/>
      <family val="2"/>
    </font>
    <font>
      <b/>
      <u/>
      <sz val="12"/>
      <name val="Arial"/>
      <family val="2"/>
    </font>
    <font>
      <b/>
      <sz val="10"/>
      <name val="Arial"/>
      <family val="2"/>
    </font>
    <font>
      <b/>
      <sz val="13"/>
      <name val="Arial"/>
      <family val="2"/>
    </font>
    <font>
      <b/>
      <sz val="14"/>
      <name val="Arial MT"/>
    </font>
    <font>
      <u/>
      <sz val="12"/>
      <name val="Arial"/>
      <family val="2"/>
    </font>
    <font>
      <b/>
      <sz val="16"/>
      <name val="Arial"/>
      <family val="2"/>
    </font>
    <font>
      <b/>
      <sz val="16"/>
      <name val="Arial MT"/>
    </font>
    <font>
      <b/>
      <i/>
      <sz val="16"/>
      <name val="Arial"/>
      <family val="2"/>
    </font>
    <font>
      <b/>
      <u/>
      <sz val="16"/>
      <name val="Arial"/>
      <family val="2"/>
    </font>
    <font>
      <sz val="9"/>
      <name val="Arial MT"/>
    </font>
    <font>
      <sz val="13"/>
      <name val="Arial MT"/>
    </font>
    <font>
      <b/>
      <sz val="11"/>
      <name val="Times New Roman"/>
      <family val="1"/>
    </font>
    <font>
      <b/>
      <sz val="12"/>
      <name val="Times New Roman"/>
      <family val="1"/>
    </font>
    <font>
      <sz val="11"/>
      <name val="Times New Roman"/>
      <family val="1"/>
    </font>
    <font>
      <b/>
      <sz val="16"/>
      <name val="Times New Roman"/>
      <family val="1"/>
    </font>
    <font>
      <sz val="11"/>
      <color theme="1"/>
      <name val="Calibri"/>
      <family val="2"/>
      <scheme val="minor"/>
    </font>
    <font>
      <b/>
      <sz val="11"/>
      <color theme="1"/>
      <name val="Calibri"/>
      <family val="2"/>
      <scheme val="minor"/>
    </font>
    <font>
      <b/>
      <sz val="11"/>
      <color rgb="FFC00000"/>
      <name val="Arial"/>
      <family val="2"/>
    </font>
    <font>
      <b/>
      <sz val="15"/>
      <color rgb="FF0000CC"/>
      <name val="Calibri"/>
      <family val="2"/>
      <scheme val="minor"/>
    </font>
    <font>
      <sz val="11"/>
      <color rgb="FFC00000"/>
      <name val="Arial"/>
      <family val="2"/>
    </font>
    <font>
      <sz val="12"/>
      <color rgb="FF0000FF"/>
      <name val="Arial"/>
      <family val="2"/>
    </font>
    <font>
      <b/>
      <i/>
      <sz val="14"/>
      <color rgb="FF0000FF"/>
      <name val="Arial"/>
      <family val="2"/>
    </font>
    <font>
      <b/>
      <sz val="12"/>
      <color theme="1"/>
      <name val="Calibri"/>
      <family val="2"/>
      <scheme val="minor"/>
    </font>
    <font>
      <b/>
      <sz val="16"/>
      <color rgb="FF0000FF"/>
      <name val="Arial"/>
      <family val="2"/>
    </font>
    <font>
      <b/>
      <sz val="10"/>
      <color theme="1"/>
      <name val="Times New Roman"/>
      <family val="1"/>
    </font>
    <font>
      <b/>
      <sz val="12"/>
      <color theme="1"/>
      <name val="Arial MT"/>
    </font>
    <font>
      <b/>
      <sz val="11"/>
      <color rgb="FF0000CC"/>
      <name val="Arial"/>
      <family val="2"/>
    </font>
    <font>
      <sz val="9"/>
      <color theme="0"/>
      <name val="Arial"/>
      <family val="2"/>
    </font>
    <font>
      <b/>
      <sz val="12"/>
      <color theme="1"/>
      <name val="Arial"/>
      <family val="2"/>
    </font>
    <font>
      <b/>
      <sz val="14"/>
      <color theme="1"/>
      <name val="Times New Roman"/>
      <family val="1"/>
    </font>
    <font>
      <b/>
      <sz val="12"/>
      <color theme="0"/>
      <name val="Arial"/>
      <family val="2"/>
    </font>
    <font>
      <b/>
      <sz val="12"/>
      <color rgb="FF0000FF"/>
      <name val="Arial"/>
      <family val="2"/>
    </font>
    <font>
      <b/>
      <sz val="16"/>
      <color theme="1"/>
      <name val="Calibri"/>
      <family val="2"/>
      <scheme val="minor"/>
    </font>
    <font>
      <b/>
      <sz val="20"/>
      <color theme="1"/>
      <name val="Calibri"/>
      <family val="2"/>
      <scheme val="minor"/>
    </font>
  </fonts>
  <fills count="2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3"/>
        <bgColor indexed="26"/>
      </patternFill>
    </fill>
    <fill>
      <patternFill patternType="solid">
        <fgColor indexed="42"/>
        <bgColor indexed="42"/>
      </patternFill>
    </fill>
    <fill>
      <patternFill patternType="solid">
        <fgColor indexed="8"/>
        <bgColor indexed="64"/>
      </patternFill>
    </fill>
    <fill>
      <patternFill patternType="solid">
        <fgColor indexed="22"/>
        <bgColor indexed="64"/>
      </patternFill>
    </fill>
    <fill>
      <patternFill patternType="solid">
        <fgColor indexed="18"/>
        <bgColor indexed="64"/>
      </patternFill>
    </fill>
    <fill>
      <patternFill patternType="solid">
        <fgColor rgb="FFFFCC99"/>
        <bgColor indexed="64"/>
      </patternFill>
    </fill>
    <fill>
      <patternFill patternType="solid">
        <fgColor theme="9" tint="0.59999389629810485"/>
        <bgColor indexed="64"/>
      </patternFill>
    </fill>
    <fill>
      <patternFill patternType="solid">
        <fgColor rgb="FFACF4FE"/>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99FF99"/>
        <bgColor indexed="64"/>
      </patternFill>
    </fill>
    <fill>
      <patternFill patternType="solid">
        <fgColor rgb="FF66FF99"/>
        <bgColor indexed="64"/>
      </patternFill>
    </fill>
    <fill>
      <patternFill patternType="solid">
        <fgColor rgb="FFFFCC66"/>
        <bgColor indexed="64"/>
      </patternFill>
    </fill>
    <fill>
      <patternFill patternType="solid">
        <fgColor rgb="FF66FFFF"/>
        <bgColor indexed="64"/>
      </patternFill>
    </fill>
    <fill>
      <patternFill patternType="solid">
        <fgColor theme="3" tint="0.39997558519241921"/>
        <bgColor indexed="64"/>
      </patternFill>
    </fill>
    <fill>
      <patternFill patternType="solid">
        <fgColor rgb="FFFFFF00"/>
        <bgColor indexed="64"/>
      </patternFill>
    </fill>
    <fill>
      <patternFill patternType="solid">
        <fgColor rgb="FF99FFCC"/>
        <bgColor indexed="64"/>
      </patternFill>
    </fill>
    <fill>
      <patternFill patternType="solid">
        <fgColor rgb="FFFFFF66"/>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3"/>
      </right>
      <top/>
      <bottom/>
      <diagonal/>
    </border>
    <border>
      <left/>
      <right style="thin">
        <color indexed="63"/>
      </right>
      <top style="thin">
        <color indexed="63"/>
      </top>
      <bottom/>
      <diagonal/>
    </border>
    <border>
      <left style="thin">
        <color indexed="8"/>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indexed="8"/>
      </left>
      <right style="thin">
        <color theme="1"/>
      </right>
      <top style="thin">
        <color indexed="8"/>
      </top>
      <bottom style="medium">
        <color theme="1"/>
      </bottom>
      <diagonal/>
    </border>
    <border>
      <left style="thin">
        <color indexed="63"/>
      </left>
      <right style="thin">
        <color theme="1"/>
      </right>
      <top style="thin">
        <color indexed="63"/>
      </top>
      <bottom style="medium">
        <color theme="1"/>
      </bottom>
      <diagonal/>
    </border>
    <border>
      <left style="thin">
        <color theme="1"/>
      </left>
      <right style="thin">
        <color theme="1"/>
      </right>
      <top style="medium">
        <color theme="1"/>
      </top>
      <bottom/>
      <diagonal/>
    </border>
    <border>
      <left style="thin">
        <color indexed="8"/>
      </left>
      <right style="thin">
        <color indexed="8"/>
      </right>
      <top style="medium">
        <color theme="1"/>
      </top>
      <bottom/>
      <diagonal/>
    </border>
    <border>
      <left/>
      <right style="medium">
        <color theme="1"/>
      </right>
      <top style="medium">
        <color theme="1"/>
      </top>
      <bottom/>
      <diagonal/>
    </border>
    <border>
      <left style="thin">
        <color theme="1"/>
      </left>
      <right style="thin">
        <color theme="1"/>
      </right>
      <top style="thin">
        <color theme="1"/>
      </top>
      <bottom/>
      <diagonal/>
    </border>
    <border>
      <left style="medium">
        <color theme="1"/>
      </left>
      <right style="medium">
        <color theme="1"/>
      </right>
      <top style="thin">
        <color theme="1"/>
      </top>
      <bottom style="medium">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medium">
        <color theme="1"/>
      </left>
      <right style="thin">
        <color indexed="63"/>
      </right>
      <top style="medium">
        <color theme="1"/>
      </top>
      <bottom/>
      <diagonal/>
    </border>
    <border>
      <left style="thin">
        <color indexed="63"/>
      </left>
      <right style="thin">
        <color indexed="63"/>
      </right>
      <top style="medium">
        <color theme="1"/>
      </top>
      <bottom/>
      <diagonal/>
    </border>
    <border>
      <left style="thin">
        <color indexed="63"/>
      </left>
      <right/>
      <top style="medium">
        <color theme="1"/>
      </top>
      <bottom/>
      <diagonal/>
    </border>
    <border>
      <left style="thin">
        <color indexed="63"/>
      </left>
      <right style="medium">
        <color theme="1"/>
      </right>
      <top style="medium">
        <color theme="1"/>
      </top>
      <bottom style="medium">
        <color theme="1"/>
      </bottom>
      <diagonal/>
    </border>
    <border>
      <left style="thin">
        <color theme="1"/>
      </left>
      <right style="medium">
        <color theme="1"/>
      </right>
      <top style="thin">
        <color theme="1"/>
      </top>
      <bottom style="thin">
        <color theme="1"/>
      </bottom>
      <diagonal/>
    </border>
    <border>
      <left style="medium">
        <color theme="1"/>
      </left>
      <right style="thin">
        <color indexed="8"/>
      </right>
      <top style="medium">
        <color theme="1"/>
      </top>
      <bottom/>
      <diagonal/>
    </border>
    <border>
      <left style="thin">
        <color indexed="8"/>
      </left>
      <right style="thin">
        <color theme="1"/>
      </right>
      <top style="medium">
        <color theme="1"/>
      </top>
      <bottom style="medium">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indexed="8"/>
      </left>
      <right style="medium">
        <color theme="1"/>
      </right>
      <top style="medium">
        <color theme="1"/>
      </top>
      <bottom/>
      <diagonal/>
    </border>
    <border>
      <left/>
      <right style="thin">
        <color indexed="8"/>
      </right>
      <top style="medium">
        <color theme="1"/>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thin">
        <color theme="1"/>
      </left>
      <right style="thin">
        <color indexed="64"/>
      </right>
      <top style="thin">
        <color indexed="64"/>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indexed="64"/>
      </left>
      <right style="thin">
        <color theme="1"/>
      </right>
      <top style="thin">
        <color indexed="64"/>
      </top>
      <bottom style="thin">
        <color indexed="64"/>
      </bottom>
      <diagonal/>
    </border>
    <border>
      <left style="thin">
        <color indexed="63"/>
      </left>
      <right style="medium">
        <color theme="1"/>
      </right>
      <top style="medium">
        <color theme="1"/>
      </top>
      <bottom/>
      <diagonal/>
    </border>
    <border>
      <left style="thin">
        <color theme="1"/>
      </left>
      <right style="thin">
        <color indexed="63"/>
      </right>
      <top style="medium">
        <color theme="1"/>
      </top>
      <bottom style="medium">
        <color theme="1"/>
      </bottom>
      <diagonal/>
    </border>
    <border>
      <left style="medium">
        <color theme="1"/>
      </left>
      <right style="thin">
        <color theme="1"/>
      </right>
      <top style="medium">
        <color theme="1"/>
      </top>
      <bottom style="medium">
        <color theme="1"/>
      </bottom>
      <diagonal/>
    </border>
    <border>
      <left/>
      <right/>
      <top style="medium">
        <color theme="1"/>
      </top>
      <bottom/>
      <diagonal/>
    </border>
    <border>
      <left/>
      <right/>
      <top style="thin">
        <color theme="1"/>
      </top>
      <bottom style="medium">
        <color theme="1"/>
      </bottom>
      <diagonal/>
    </border>
    <border>
      <left style="thin">
        <color theme="1"/>
      </left>
      <right style="thin">
        <color theme="1"/>
      </right>
      <top style="medium">
        <color theme="1"/>
      </top>
      <bottom style="thin">
        <color theme="1"/>
      </bottom>
      <diagonal/>
    </border>
    <border>
      <left style="thin">
        <color indexed="8"/>
      </left>
      <right style="thin">
        <color theme="1"/>
      </right>
      <top style="thin">
        <color theme="1"/>
      </top>
      <bottom style="medium">
        <color theme="1"/>
      </bottom>
      <diagonal/>
    </border>
    <border>
      <left style="thin">
        <color theme="1"/>
      </left>
      <right/>
      <top/>
      <bottom/>
      <diagonal/>
    </border>
    <border>
      <left/>
      <right style="thin">
        <color theme="1"/>
      </right>
      <top/>
      <bottom/>
      <diagonal/>
    </border>
    <border>
      <left style="thin">
        <color theme="1"/>
      </left>
      <right style="thin">
        <color theme="1"/>
      </right>
      <top style="thin">
        <color indexed="64"/>
      </top>
      <bottom style="thin">
        <color indexed="64"/>
      </bottom>
      <diagonal/>
    </border>
    <border>
      <left/>
      <right style="thin">
        <color indexed="63"/>
      </right>
      <top style="medium">
        <color theme="1"/>
      </top>
      <bottom/>
      <diagonal/>
    </border>
    <border>
      <left style="medium">
        <color theme="1"/>
      </left>
      <right style="medium">
        <color theme="1"/>
      </right>
      <top style="medium">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diagonal/>
    </border>
    <border>
      <left style="medium">
        <color theme="1"/>
      </left>
      <right style="medium">
        <color theme="1"/>
      </right>
      <top style="thin">
        <color theme="1"/>
      </top>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medium">
        <color theme="1"/>
      </right>
      <top/>
      <bottom style="thin">
        <color theme="1"/>
      </bottom>
      <diagonal/>
    </border>
    <border>
      <left/>
      <right style="thin">
        <color theme="1"/>
      </right>
      <top/>
      <bottom style="thin">
        <color theme="1"/>
      </bottom>
      <diagonal/>
    </border>
    <border>
      <left/>
      <right style="thin">
        <color theme="1"/>
      </right>
      <top style="thin">
        <color theme="1"/>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medium">
        <color theme="1"/>
      </left>
      <right/>
      <top style="medium">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indexed="64"/>
      </top>
      <bottom style="thin">
        <color theme="1"/>
      </bottom>
      <diagonal/>
    </border>
    <border>
      <left/>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medium">
        <color theme="1" tint="4.9989318521683403E-2"/>
      </left>
      <right style="medium">
        <color theme="1" tint="4.9989318521683403E-2"/>
      </right>
      <top style="medium">
        <color theme="1" tint="4.9989318521683403E-2"/>
      </top>
      <bottom style="medium">
        <color theme="1" tint="4.9989318521683403E-2"/>
      </bottom>
      <diagonal/>
    </border>
    <border>
      <left style="medium">
        <color theme="1"/>
      </left>
      <right style="thin">
        <color theme="1"/>
      </right>
      <top style="medium">
        <color theme="1"/>
      </top>
      <bottom/>
      <diagonal/>
    </border>
    <border>
      <left style="thin">
        <color indexed="8"/>
      </left>
      <right style="thin">
        <color theme="1"/>
      </right>
      <top style="medium">
        <color theme="1"/>
      </top>
      <bottom/>
      <diagonal/>
    </border>
    <border>
      <left style="thin">
        <color indexed="8"/>
      </left>
      <right/>
      <top style="medium">
        <color theme="1"/>
      </top>
      <bottom/>
      <diagonal/>
    </border>
    <border>
      <left style="thin">
        <color theme="1"/>
      </left>
      <right style="medium">
        <color theme="1"/>
      </right>
      <top style="medium">
        <color theme="1"/>
      </top>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style="medium">
        <color theme="1"/>
      </left>
      <right style="medium">
        <color theme="1"/>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thin">
        <color theme="1"/>
      </left>
      <right/>
      <top style="medium">
        <color theme="1"/>
      </top>
      <bottom/>
      <diagonal/>
    </border>
    <border>
      <left/>
      <right/>
      <top/>
      <bottom style="thin">
        <color theme="1"/>
      </bottom>
      <diagonal/>
    </border>
    <border>
      <left/>
      <right/>
      <top style="thin">
        <color theme="1"/>
      </top>
      <bottom/>
      <diagonal/>
    </border>
    <border>
      <left style="thin">
        <color indexed="64"/>
      </left>
      <right style="medium">
        <color theme="1"/>
      </right>
      <top style="medium">
        <color indexed="64"/>
      </top>
      <bottom style="thin">
        <color theme="1"/>
      </bottom>
      <diagonal/>
    </border>
    <border>
      <left style="thin">
        <color indexed="64"/>
      </left>
      <right style="medium">
        <color theme="1"/>
      </right>
      <top style="thin">
        <color theme="1"/>
      </top>
      <bottom style="thin">
        <color theme="1"/>
      </bottom>
      <diagonal/>
    </border>
    <border>
      <left style="thin">
        <color indexed="64"/>
      </left>
      <right style="medium">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indexed="64"/>
      </bottom>
      <diagonal/>
    </border>
    <border>
      <left style="thin">
        <color theme="1"/>
      </left>
      <right style="thin">
        <color theme="1"/>
      </right>
      <top style="thin">
        <color indexed="8"/>
      </top>
      <bottom style="thin">
        <color indexed="8"/>
      </bottom>
      <diagonal/>
    </border>
    <border>
      <left/>
      <right style="thin">
        <color theme="1"/>
      </right>
      <top style="thin">
        <color indexed="64"/>
      </top>
      <bottom style="thin">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style="thin">
        <color indexed="8"/>
      </top>
      <bottom style="thin">
        <color indexed="8"/>
      </bottom>
      <diagonal/>
    </border>
    <border>
      <left style="medium">
        <color theme="1"/>
      </left>
      <right/>
      <top style="medium">
        <color theme="1"/>
      </top>
      <bottom style="medium">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diagonal/>
    </border>
    <border>
      <left style="thin">
        <color indexed="64"/>
      </left>
      <right/>
      <top style="thin">
        <color theme="1"/>
      </top>
      <bottom/>
      <diagonal/>
    </border>
    <border>
      <left style="medium">
        <color theme="1"/>
      </left>
      <right/>
      <top style="thin">
        <color theme="1"/>
      </top>
      <bottom style="medium">
        <color theme="1"/>
      </bottom>
      <diagonal/>
    </border>
    <border>
      <left/>
      <right style="thin">
        <color theme="1"/>
      </right>
      <top style="thin">
        <color theme="1"/>
      </top>
      <bottom style="medium">
        <color theme="1"/>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left>
      <right/>
      <top/>
      <bottom style="medium">
        <color theme="1"/>
      </bottom>
      <diagonal/>
    </border>
    <border>
      <left/>
      <right style="thin">
        <color theme="1" tint="4.9989318521683403E-2"/>
      </right>
      <top/>
      <bottom style="medium">
        <color theme="1"/>
      </bottom>
      <diagonal/>
    </border>
    <border>
      <left style="thin">
        <color theme="1" tint="4.9989318521683403E-2"/>
      </left>
      <right style="thin">
        <color theme="1"/>
      </right>
      <top style="thin">
        <color theme="1" tint="4.9989318521683403E-2"/>
      </top>
      <bottom style="thin">
        <color theme="1" tint="4.9989318521683403E-2"/>
      </bottom>
      <diagonal/>
    </border>
    <border>
      <left style="thin">
        <color theme="1"/>
      </left>
      <right style="thin">
        <color theme="1" tint="4.9989318521683403E-2"/>
      </right>
      <top style="thin">
        <color theme="1" tint="4.9989318521683403E-2"/>
      </top>
      <bottom style="thin">
        <color theme="1" tint="4.9989318521683403E-2"/>
      </bottom>
      <diagonal/>
    </border>
    <border>
      <left style="thin">
        <color theme="1"/>
      </left>
      <right style="thin">
        <color theme="1"/>
      </right>
      <top style="thin">
        <color theme="1" tint="4.9989318521683403E-2"/>
      </top>
      <bottom style="thin">
        <color theme="1" tint="4.9989318521683403E-2"/>
      </bottom>
      <diagonal/>
    </border>
    <border>
      <left style="thin">
        <color indexed="64"/>
      </left>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medium">
        <color theme="1"/>
      </right>
      <top/>
      <bottom style="thin">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s>
  <cellStyleXfs count="5">
    <xf numFmtId="37"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2" fillId="0" borderId="0" applyFont="0" applyFill="0" applyBorder="0" applyAlignment="0" applyProtection="0"/>
  </cellStyleXfs>
  <cellXfs count="706">
    <xf numFmtId="37" fontId="0" fillId="0" borderId="0" xfId="0"/>
    <xf numFmtId="37" fontId="3" fillId="0" borderId="0" xfId="0" applyFont="1" applyFill="1" applyProtection="1"/>
    <xf numFmtId="37" fontId="4" fillId="0" borderId="0" xfId="0" applyFont="1" applyFill="1" applyProtection="1"/>
    <xf numFmtId="37" fontId="5" fillId="0" borderId="0" xfId="0" applyFont="1" applyFill="1" applyProtection="1"/>
    <xf numFmtId="37" fontId="0" fillId="0" borderId="0" xfId="0" applyFill="1"/>
    <xf numFmtId="37" fontId="0" fillId="0" borderId="0" xfId="0" applyFill="1" applyAlignment="1" applyProtection="1">
      <alignment horizontal="right"/>
    </xf>
    <xf numFmtId="0" fontId="16" fillId="0" borderId="0" xfId="3" applyFont="1"/>
    <xf numFmtId="0" fontId="16" fillId="0" borderId="0" xfId="3" applyFont="1" applyAlignment="1">
      <alignment horizontal="center"/>
    </xf>
    <xf numFmtId="0" fontId="18" fillId="0" borderId="0" xfId="3" applyFont="1"/>
    <xf numFmtId="0" fontId="18" fillId="0" borderId="1" xfId="3" applyFont="1" applyBorder="1"/>
    <xf numFmtId="0" fontId="16" fillId="0" borderId="0" xfId="3" applyFont="1" applyBorder="1"/>
    <xf numFmtId="165" fontId="0" fillId="0" borderId="0" xfId="0" applyNumberFormat="1" applyFill="1"/>
    <xf numFmtId="37" fontId="22" fillId="2" borderId="0" xfId="0" applyFont="1" applyFill="1" applyProtection="1"/>
    <xf numFmtId="37" fontId="11" fillId="2" borderId="0" xfId="0" applyFont="1" applyFill="1"/>
    <xf numFmtId="37" fontId="7" fillId="0" borderId="0" xfId="0" applyFont="1" applyFill="1" applyBorder="1" applyAlignment="1" applyProtection="1">
      <alignment horizontal="center"/>
    </xf>
    <xf numFmtId="37" fontId="7" fillId="3" borderId="0" xfId="0" applyFont="1" applyFill="1" applyBorder="1" applyAlignment="1" applyProtection="1">
      <alignment horizontal="center"/>
    </xf>
    <xf numFmtId="37" fontId="7" fillId="3" borderId="0" xfId="0" applyFont="1" applyFill="1" applyBorder="1" applyProtection="1"/>
    <xf numFmtId="43" fontId="7" fillId="0" borderId="0" xfId="1" applyFont="1" applyFill="1" applyBorder="1" applyAlignment="1" applyProtection="1">
      <alignment horizontal="center"/>
    </xf>
    <xf numFmtId="165" fontId="7" fillId="0" borderId="0" xfId="0" applyNumberFormat="1" applyFont="1" applyFill="1" applyBorder="1" applyAlignment="1" applyProtection="1">
      <alignment horizontal="center"/>
    </xf>
    <xf numFmtId="37" fontId="9" fillId="0" borderId="0" xfId="0" applyFont="1"/>
    <xf numFmtId="37" fontId="8" fillId="0" borderId="0" xfId="0" applyFont="1" applyProtection="1"/>
    <xf numFmtId="37" fontId="14" fillId="0" borderId="0" xfId="0" applyFont="1" applyAlignment="1" applyProtection="1">
      <alignment wrapText="1"/>
    </xf>
    <xf numFmtId="37" fontId="24" fillId="0" borderId="0" xfId="0" applyFont="1" applyAlignment="1">
      <alignment wrapText="1"/>
    </xf>
    <xf numFmtId="37" fontId="5" fillId="0" borderId="0" xfId="0" applyFont="1" applyProtection="1"/>
    <xf numFmtId="37" fontId="0" fillId="4" borderId="0" xfId="0" applyFill="1"/>
    <xf numFmtId="37" fontId="0" fillId="5" borderId="0" xfId="0" applyFill="1"/>
    <xf numFmtId="37" fontId="0" fillId="6" borderId="0" xfId="0" applyFill="1"/>
    <xf numFmtId="37" fontId="0" fillId="7" borderId="0" xfId="0" applyFill="1"/>
    <xf numFmtId="165" fontId="0" fillId="7" borderId="0" xfId="0" applyNumberFormat="1" applyFill="1"/>
    <xf numFmtId="9" fontId="10" fillId="3" borderId="0" xfId="4" applyFont="1" applyFill="1"/>
    <xf numFmtId="37" fontId="0" fillId="0" borderId="0" xfId="0" applyFill="1" applyBorder="1"/>
    <xf numFmtId="9" fontId="10" fillId="0" borderId="0" xfId="4" applyFont="1" applyFill="1"/>
    <xf numFmtId="0" fontId="18" fillId="5" borderId="1" xfId="3" applyFont="1" applyFill="1" applyBorder="1" applyAlignment="1">
      <alignment horizontal="center" vertical="center" textRotation="255"/>
    </xf>
    <xf numFmtId="37" fontId="13" fillId="8" borderId="2" xfId="0" applyFont="1" applyFill="1" applyBorder="1" applyAlignment="1" applyProtection="1">
      <alignment horizontal="center" wrapText="1"/>
    </xf>
    <xf numFmtId="10" fontId="13" fillId="8" borderId="2" xfId="0" applyNumberFormat="1" applyFont="1" applyFill="1" applyBorder="1" applyAlignment="1" applyProtection="1">
      <alignment horizontal="center" wrapText="1"/>
    </xf>
    <xf numFmtId="37" fontId="13" fillId="9" borderId="2" xfId="0" applyFont="1" applyFill="1" applyBorder="1" applyAlignment="1" applyProtection="1">
      <alignment horizontal="center" wrapText="1"/>
    </xf>
    <xf numFmtId="37" fontId="13" fillId="13" borderId="3" xfId="0" applyFont="1" applyFill="1" applyBorder="1" applyAlignment="1" applyProtection="1">
      <alignment horizontal="center" wrapText="1"/>
    </xf>
    <xf numFmtId="37" fontId="13" fillId="13" borderId="3" xfId="0" applyFont="1" applyFill="1" applyBorder="1" applyAlignment="1" applyProtection="1">
      <alignment wrapText="1"/>
    </xf>
    <xf numFmtId="37" fontId="13" fillId="4" borderId="4" xfId="0" applyFont="1" applyFill="1" applyBorder="1" applyAlignment="1" applyProtection="1">
      <alignment horizontal="center" wrapText="1"/>
    </xf>
    <xf numFmtId="43" fontId="13" fillId="5" borderId="5" xfId="1" applyFont="1" applyFill="1" applyBorder="1" applyAlignment="1" applyProtection="1">
      <alignment horizontal="center" wrapText="1"/>
    </xf>
    <xf numFmtId="43" fontId="13" fillId="5" borderId="6" xfId="1" applyFont="1" applyFill="1" applyBorder="1" applyAlignment="1" applyProtection="1">
      <alignment horizontal="center" wrapText="1"/>
    </xf>
    <xf numFmtId="37" fontId="13" fillId="0" borderId="7" xfId="0" applyFont="1" applyFill="1" applyBorder="1" applyAlignment="1" applyProtection="1">
      <alignment horizontal="center" wrapText="1"/>
    </xf>
    <xf numFmtId="165" fontId="13" fillId="5" borderId="8" xfId="0" applyNumberFormat="1" applyFont="1" applyFill="1" applyBorder="1" applyAlignment="1" applyProtection="1">
      <alignment horizontal="center" wrapText="1"/>
    </xf>
    <xf numFmtId="165" fontId="13" fillId="5" borderId="4" xfId="0" applyNumberFormat="1" applyFont="1" applyFill="1" applyBorder="1" applyAlignment="1" applyProtection="1">
      <alignment horizontal="center" wrapText="1"/>
    </xf>
    <xf numFmtId="165" fontId="13" fillId="9" borderId="9" xfId="0" applyNumberFormat="1" applyFont="1" applyFill="1" applyBorder="1" applyAlignment="1" applyProtection="1">
      <alignment horizontal="center" wrapText="1"/>
    </xf>
    <xf numFmtId="170" fontId="25" fillId="0" borderId="1" xfId="0" applyNumberFormat="1" applyFont="1" applyBorder="1" applyAlignment="1">
      <alignment horizontal="center"/>
    </xf>
    <xf numFmtId="9" fontId="25" fillId="0" borderId="10" xfId="4" applyFont="1" applyFill="1" applyBorder="1" applyAlignment="1">
      <alignment horizontal="center"/>
    </xf>
    <xf numFmtId="9" fontId="25" fillId="0" borderId="11" xfId="4" applyFont="1" applyFill="1" applyBorder="1" applyAlignment="1">
      <alignment horizontal="center"/>
    </xf>
    <xf numFmtId="37" fontId="27" fillId="0" borderId="0" xfId="0" applyFont="1" applyFill="1" applyBorder="1" applyAlignment="1"/>
    <xf numFmtId="37" fontId="7" fillId="0" borderId="0" xfId="0" applyFont="1" applyFill="1" applyBorder="1" applyAlignment="1">
      <alignment horizontal="center"/>
    </xf>
    <xf numFmtId="9" fontId="25" fillId="0" borderId="12" xfId="4" applyFont="1" applyFill="1" applyBorder="1" applyAlignment="1">
      <alignment horizontal="center"/>
    </xf>
    <xf numFmtId="170" fontId="25" fillId="0" borderId="13" xfId="0" applyNumberFormat="1" applyFont="1" applyBorder="1" applyAlignment="1">
      <alignment horizontal="center"/>
    </xf>
    <xf numFmtId="37" fontId="7" fillId="5" borderId="40" xfId="0" applyFont="1" applyFill="1" applyBorder="1" applyAlignment="1">
      <alignment horizontal="center"/>
    </xf>
    <xf numFmtId="37" fontId="7" fillId="5" borderId="41" xfId="0" applyFont="1" applyFill="1" applyBorder="1" applyAlignment="1">
      <alignment horizontal="center"/>
    </xf>
    <xf numFmtId="37" fontId="7" fillId="5" borderId="42" xfId="0" applyFont="1" applyFill="1" applyBorder="1" applyAlignment="1">
      <alignment horizontal="center"/>
    </xf>
    <xf numFmtId="37" fontId="3" fillId="0" borderId="0" xfId="0" applyFont="1" applyFill="1" applyBorder="1" applyAlignment="1"/>
    <xf numFmtId="37" fontId="7" fillId="5" borderId="43" xfId="0" applyFont="1" applyFill="1" applyBorder="1" applyAlignment="1">
      <alignment horizontal="center"/>
    </xf>
    <xf numFmtId="37" fontId="7" fillId="5" borderId="44" xfId="0" applyFont="1" applyFill="1" applyBorder="1" applyAlignment="1">
      <alignment horizontal="center"/>
    </xf>
    <xf numFmtId="37" fontId="7" fillId="5" borderId="45" xfId="0" applyFont="1" applyFill="1" applyBorder="1" applyAlignment="1">
      <alignment horizontal="center"/>
    </xf>
    <xf numFmtId="37" fontId="0" fillId="0" borderId="46" xfId="0" applyBorder="1" applyAlignment="1">
      <alignment horizontal="center"/>
    </xf>
    <xf numFmtId="164" fontId="47" fillId="0" borderId="46" xfId="1" applyNumberFormat="1" applyFont="1" applyBorder="1"/>
    <xf numFmtId="37" fontId="26" fillId="14" borderId="46" xfId="0" applyFont="1" applyFill="1" applyBorder="1" applyAlignment="1">
      <alignment horizontal="center" wrapText="1"/>
    </xf>
    <xf numFmtId="37" fontId="26" fillId="14" borderId="46" xfId="0" applyFont="1" applyFill="1" applyBorder="1" applyAlignment="1">
      <alignment horizontal="center"/>
    </xf>
    <xf numFmtId="37" fontId="3" fillId="0" borderId="46" xfId="0" applyFont="1" applyBorder="1" applyAlignment="1" applyProtection="1">
      <alignment horizontal="center"/>
    </xf>
    <xf numFmtId="37" fontId="13" fillId="15" borderId="46" xfId="0" applyFont="1" applyFill="1" applyBorder="1" applyProtection="1"/>
    <xf numFmtId="37" fontId="14" fillId="15" borderId="46" xfId="0" applyFont="1" applyFill="1" applyBorder="1" applyProtection="1"/>
    <xf numFmtId="171" fontId="48" fillId="16" borderId="1" xfId="2" applyNumberFormat="1" applyFont="1" applyFill="1" applyBorder="1"/>
    <xf numFmtId="37" fontId="28" fillId="0" borderId="1" xfId="0" applyFont="1" applyBorder="1" applyAlignment="1">
      <alignment horizontal="center"/>
    </xf>
    <xf numFmtId="1" fontId="28" fillId="0" borderId="1" xfId="0" applyNumberFormat="1" applyFont="1" applyBorder="1" applyAlignment="1">
      <alignment horizontal="center"/>
    </xf>
    <xf numFmtId="37" fontId="3" fillId="0" borderId="0" xfId="0" applyFont="1" applyAlignment="1">
      <alignment horizontal="center"/>
    </xf>
    <xf numFmtId="37" fontId="3" fillId="0" borderId="0" xfId="0" applyFont="1"/>
    <xf numFmtId="37" fontId="7" fillId="0" borderId="0" xfId="0" applyFont="1" applyAlignment="1">
      <alignment horizontal="left"/>
    </xf>
    <xf numFmtId="37" fontId="7" fillId="0" borderId="0" xfId="0" applyFont="1"/>
    <xf numFmtId="37" fontId="7" fillId="0" borderId="0" xfId="0" applyFont="1" applyAlignment="1">
      <alignment horizontal="center"/>
    </xf>
    <xf numFmtId="37" fontId="7" fillId="0" borderId="0" xfId="0" applyFont="1" applyAlignment="1"/>
    <xf numFmtId="37" fontId="29" fillId="0" borderId="0" xfId="0" applyFont="1" applyBorder="1" applyAlignment="1">
      <alignment horizontal="left"/>
    </xf>
    <xf numFmtId="37" fontId="7" fillId="0" borderId="0" xfId="0" applyFont="1" applyAlignment="1">
      <alignment horizontal="left" wrapText="1"/>
    </xf>
    <xf numFmtId="37" fontId="3" fillId="0" borderId="0" xfId="0" applyFont="1" applyBorder="1" applyProtection="1">
      <protection locked="0"/>
    </xf>
    <xf numFmtId="37" fontId="7" fillId="0" borderId="0" xfId="0" applyFont="1" applyBorder="1" applyAlignment="1">
      <alignment horizontal="center"/>
    </xf>
    <xf numFmtId="37" fontId="7" fillId="0" borderId="1" xfId="0" applyFont="1" applyBorder="1" applyAlignment="1">
      <alignment horizontal="center" wrapText="1"/>
    </xf>
    <xf numFmtId="37" fontId="3" fillId="0" borderId="0" xfId="0" applyFont="1" applyFill="1" applyBorder="1" applyAlignment="1">
      <alignment horizontal="center"/>
    </xf>
    <xf numFmtId="37" fontId="7" fillId="0" borderId="0" xfId="0" applyFont="1" applyFill="1" applyBorder="1"/>
    <xf numFmtId="37" fontId="3" fillId="0" borderId="0" xfId="0" applyFont="1" applyFill="1" applyBorder="1"/>
    <xf numFmtId="37" fontId="7" fillId="0" borderId="0" xfId="0" applyFont="1" applyFill="1" applyBorder="1" applyAlignment="1">
      <alignment horizontal="center" wrapText="1"/>
    </xf>
    <xf numFmtId="37" fontId="3" fillId="4" borderId="1" xfId="0" applyFont="1" applyFill="1" applyBorder="1"/>
    <xf numFmtId="37" fontId="3" fillId="4" borderId="1" xfId="0" applyFont="1" applyFill="1" applyBorder="1" applyAlignment="1">
      <alignment horizontal="center"/>
    </xf>
    <xf numFmtId="37" fontId="3" fillId="0" borderId="1" xfId="0" applyFont="1" applyBorder="1"/>
    <xf numFmtId="37" fontId="3" fillId="0" borderId="1" xfId="0" applyFont="1" applyBorder="1" applyAlignment="1">
      <alignment horizontal="center"/>
    </xf>
    <xf numFmtId="37" fontId="3" fillId="0" borderId="1" xfId="0" applyFont="1" applyFill="1" applyBorder="1"/>
    <xf numFmtId="42" fontId="7" fillId="0" borderId="14" xfId="0" applyNumberFormat="1" applyFont="1" applyBorder="1" applyAlignment="1">
      <alignment horizontal="center"/>
    </xf>
    <xf numFmtId="37" fontId="30" fillId="0" borderId="0" xfId="0" applyFont="1" applyAlignment="1">
      <alignment horizontal="center"/>
    </xf>
    <xf numFmtId="37" fontId="3" fillId="10" borderId="0" xfId="0" applyFont="1" applyFill="1" applyAlignment="1">
      <alignment horizontal="center"/>
    </xf>
    <xf numFmtId="37" fontId="3" fillId="10" borderId="0" xfId="0" applyFont="1" applyFill="1"/>
    <xf numFmtId="37" fontId="31" fillId="0" borderId="0" xfId="0" applyFont="1"/>
    <xf numFmtId="37" fontId="2" fillId="0" borderId="0" xfId="0" applyFont="1"/>
    <xf numFmtId="37" fontId="2" fillId="0" borderId="0" xfId="0" applyFont="1" applyAlignment="1">
      <alignment horizontal="center"/>
    </xf>
    <xf numFmtId="37" fontId="30" fillId="0" borderId="0" xfId="0" applyFont="1" applyAlignment="1">
      <alignment horizontal="left"/>
    </xf>
    <xf numFmtId="37" fontId="3" fillId="0" borderId="0" xfId="0" applyFont="1" applyAlignment="1">
      <alignment horizontal="left" indent="6"/>
    </xf>
    <xf numFmtId="37" fontId="3" fillId="0" borderId="13" xfId="0" applyFont="1" applyBorder="1" applyAlignment="1">
      <alignment horizontal="center"/>
    </xf>
    <xf numFmtId="16" fontId="3" fillId="0" borderId="0" xfId="0" applyNumberFormat="1" applyFont="1" applyAlignment="1">
      <alignment horizontal="center"/>
    </xf>
    <xf numFmtId="37" fontId="7" fillId="0" borderId="13" xfId="0" applyFont="1" applyBorder="1" applyAlignment="1">
      <alignment horizontal="center" wrapText="1"/>
    </xf>
    <xf numFmtId="37" fontId="7" fillId="11" borderId="1" xfId="0" applyFont="1" applyFill="1" applyBorder="1" applyAlignment="1">
      <alignment horizontal="center" wrapText="1"/>
    </xf>
    <xf numFmtId="37" fontId="3" fillId="12" borderId="0" xfId="0" applyFont="1" applyFill="1" applyAlignment="1">
      <alignment horizontal="center"/>
    </xf>
    <xf numFmtId="37" fontId="3" fillId="12" borderId="0" xfId="0" applyFont="1" applyFill="1"/>
    <xf numFmtId="37" fontId="49" fillId="0" borderId="0" xfId="0" applyFont="1" applyFill="1" applyBorder="1" applyAlignment="1">
      <alignment horizontal="center" vertical="center" wrapText="1"/>
    </xf>
    <xf numFmtId="42" fontId="7" fillId="0" borderId="0" xfId="0" applyNumberFormat="1" applyFont="1" applyFill="1" applyBorder="1" applyAlignment="1">
      <alignment horizontal="center"/>
    </xf>
    <xf numFmtId="37" fontId="2" fillId="0" borderId="0" xfId="0" applyFont="1" applyFill="1" applyBorder="1"/>
    <xf numFmtId="171" fontId="50" fillId="0" borderId="0" xfId="2" applyNumberFormat="1" applyFont="1" applyFill="1" applyBorder="1"/>
    <xf numFmtId="37" fontId="3" fillId="4" borderId="1" xfId="0" applyFont="1" applyFill="1" applyBorder="1" applyAlignment="1" applyProtection="1">
      <alignment horizontal="center"/>
      <protection locked="0"/>
    </xf>
    <xf numFmtId="37" fontId="3" fillId="0" borderId="1" xfId="0" applyFont="1" applyBorder="1" applyAlignment="1" applyProtection="1">
      <alignment horizontal="center"/>
      <protection locked="0"/>
    </xf>
    <xf numFmtId="37" fontId="12" fillId="0" borderId="0" xfId="0" applyFont="1" applyAlignment="1">
      <alignment horizontal="left"/>
    </xf>
    <xf numFmtId="37" fontId="3" fillId="0" borderId="15" xfId="0" applyFont="1" applyBorder="1" applyAlignment="1">
      <alignment horizontal="left" indent="6"/>
    </xf>
    <xf numFmtId="37" fontId="3" fillId="0" borderId="15" xfId="0" applyFont="1" applyBorder="1" applyAlignment="1">
      <alignment horizontal="center"/>
    </xf>
    <xf numFmtId="37" fontId="3" fillId="0" borderId="16" xfId="0" applyFont="1" applyBorder="1"/>
    <xf numFmtId="16" fontId="3" fillId="0" borderId="16" xfId="0" applyNumberFormat="1" applyFont="1" applyBorder="1" applyAlignment="1">
      <alignment horizontal="center"/>
    </xf>
    <xf numFmtId="37" fontId="7" fillId="0" borderId="0" xfId="0" applyFont="1" applyFill="1" applyBorder="1" applyAlignment="1" applyProtection="1">
      <alignment horizontal="left"/>
      <protection locked="0"/>
    </xf>
    <xf numFmtId="37" fontId="13" fillId="8" borderId="17" xfId="0" applyFont="1" applyFill="1" applyBorder="1" applyAlignment="1" applyProtection="1">
      <alignment horizontal="center" wrapText="1"/>
    </xf>
    <xf numFmtId="164" fontId="13" fillId="5" borderId="47" xfId="1" applyNumberFormat="1" applyFont="1" applyFill="1" applyBorder="1" applyAlignment="1" applyProtection="1">
      <alignment horizontal="center" wrapText="1"/>
    </xf>
    <xf numFmtId="37" fontId="13" fillId="4" borderId="48" xfId="0" applyFont="1" applyFill="1" applyBorder="1" applyAlignment="1" applyProtection="1">
      <alignment horizontal="center" wrapText="1"/>
    </xf>
    <xf numFmtId="37" fontId="13" fillId="0" borderId="49" xfId="0" applyFont="1" applyFill="1" applyBorder="1" applyAlignment="1" applyProtection="1">
      <alignment horizontal="center" wrapText="1"/>
    </xf>
    <xf numFmtId="37" fontId="13" fillId="0" borderId="50" xfId="0" applyFont="1" applyFill="1" applyBorder="1" applyAlignment="1" applyProtection="1">
      <alignment horizontal="center" wrapText="1"/>
    </xf>
    <xf numFmtId="37" fontId="13" fillId="0" borderId="51" xfId="0" applyFont="1" applyFill="1" applyBorder="1" applyAlignment="1" applyProtection="1">
      <alignment horizontal="center" wrapText="1"/>
    </xf>
    <xf numFmtId="37" fontId="7" fillId="0" borderId="16" xfId="0" applyFont="1" applyBorder="1" applyAlignment="1">
      <alignment horizontal="center" wrapText="1"/>
    </xf>
    <xf numFmtId="170" fontId="25" fillId="0" borderId="16" xfId="0" applyNumberFormat="1" applyFont="1" applyFill="1" applyBorder="1" applyAlignment="1">
      <alignment horizontal="center"/>
    </xf>
    <xf numFmtId="170" fontId="25" fillId="0" borderId="1" xfId="0" applyNumberFormat="1" applyFont="1" applyFill="1" applyBorder="1" applyAlignment="1">
      <alignment horizontal="center"/>
    </xf>
    <xf numFmtId="170" fontId="25" fillId="0" borderId="18" xfId="0" applyNumberFormat="1" applyFont="1" applyFill="1" applyBorder="1" applyAlignment="1">
      <alignment horizontal="center"/>
    </xf>
    <xf numFmtId="170" fontId="25" fillId="0" borderId="19" xfId="0" applyNumberFormat="1" applyFont="1" applyFill="1" applyBorder="1" applyAlignment="1">
      <alignment horizontal="center"/>
    </xf>
    <xf numFmtId="9" fontId="25" fillId="0" borderId="20" xfId="4" applyFont="1" applyFill="1" applyBorder="1" applyAlignment="1">
      <alignment horizontal="center"/>
    </xf>
    <xf numFmtId="170" fontId="25" fillId="0" borderId="21" xfId="0" applyNumberFormat="1" applyFont="1" applyFill="1" applyBorder="1" applyAlignment="1">
      <alignment horizontal="center"/>
    </xf>
    <xf numFmtId="170" fontId="25" fillId="0" borderId="22" xfId="0" applyNumberFormat="1" applyFont="1" applyFill="1" applyBorder="1" applyAlignment="1">
      <alignment horizontal="center"/>
    </xf>
    <xf numFmtId="170" fontId="25" fillId="0" borderId="23" xfId="0" applyNumberFormat="1" applyFont="1" applyFill="1" applyBorder="1" applyAlignment="1">
      <alignment horizontal="center"/>
    </xf>
    <xf numFmtId="170" fontId="25" fillId="0" borderId="13" xfId="0" applyNumberFormat="1" applyFont="1" applyFill="1" applyBorder="1" applyAlignment="1">
      <alignment horizontal="center"/>
    </xf>
    <xf numFmtId="170" fontId="25" fillId="0" borderId="24" xfId="0" applyNumberFormat="1" applyFont="1" applyFill="1" applyBorder="1" applyAlignment="1">
      <alignment horizontal="center"/>
    </xf>
    <xf numFmtId="43" fontId="0" fillId="0" borderId="0" xfId="1" applyFont="1"/>
    <xf numFmtId="0" fontId="17" fillId="0" borderId="0" xfId="3" applyFont="1" applyAlignment="1">
      <alignment horizontal="center"/>
    </xf>
    <xf numFmtId="0" fontId="18" fillId="0" borderId="1" xfId="3" applyFont="1" applyBorder="1" applyAlignment="1">
      <alignment horizontal="center" vertical="center" textRotation="255"/>
    </xf>
    <xf numFmtId="165" fontId="7" fillId="0" borderId="41" xfId="0" applyNumberFormat="1" applyFont="1" applyFill="1" applyBorder="1" applyAlignment="1" applyProtection="1">
      <alignment horizontal="center"/>
    </xf>
    <xf numFmtId="169" fontId="7" fillId="5" borderId="41" xfId="0" applyNumberFormat="1" applyFont="1" applyFill="1" applyBorder="1" applyAlignment="1">
      <alignment horizontal="center"/>
    </xf>
    <xf numFmtId="37" fontId="0" fillId="0" borderId="46" xfId="0" applyBorder="1"/>
    <xf numFmtId="170" fontId="25" fillId="0" borderId="46" xfId="0" applyNumberFormat="1" applyFont="1" applyFill="1" applyBorder="1" applyAlignment="1">
      <alignment horizontal="center"/>
    </xf>
    <xf numFmtId="170" fontId="25" fillId="0" borderId="46" xfId="0" applyNumberFormat="1" applyFont="1" applyBorder="1" applyAlignment="1">
      <alignment horizontal="center"/>
    </xf>
    <xf numFmtId="39" fontId="10" fillId="0" borderId="46" xfId="1" applyNumberFormat="1" applyFont="1" applyBorder="1" applyAlignment="1">
      <alignment horizontal="center"/>
    </xf>
    <xf numFmtId="37" fontId="0" fillId="17" borderId="46" xfId="0" applyFill="1" applyBorder="1" applyAlignment="1">
      <alignment wrapText="1"/>
    </xf>
    <xf numFmtId="37" fontId="0" fillId="17" borderId="46" xfId="0" applyFill="1" applyBorder="1" applyAlignment="1">
      <alignment horizontal="center" wrapText="1"/>
    </xf>
    <xf numFmtId="37" fontId="3" fillId="0" borderId="0" xfId="0" applyFont="1" applyFill="1"/>
    <xf numFmtId="37" fontId="3" fillId="0" borderId="0" xfId="0" applyFont="1" applyFill="1" applyAlignment="1">
      <alignment horizontal="center"/>
    </xf>
    <xf numFmtId="37" fontId="51" fillId="18" borderId="1" xfId="0" applyFont="1" applyFill="1" applyBorder="1" applyAlignment="1" applyProtection="1">
      <alignment horizontal="center"/>
      <protection locked="0"/>
    </xf>
    <xf numFmtId="37" fontId="13" fillId="0" borderId="0" xfId="0" applyFont="1" applyFill="1" applyBorder="1" applyAlignment="1" applyProtection="1">
      <alignment horizontal="center" wrapText="1"/>
    </xf>
    <xf numFmtId="37" fontId="7" fillId="0" borderId="25" xfId="0" applyFont="1" applyBorder="1" applyAlignment="1">
      <alignment horizontal="center" wrapText="1"/>
    </xf>
    <xf numFmtId="37" fontId="7" fillId="0" borderId="0" xfId="0" applyFont="1" applyBorder="1" applyAlignment="1">
      <alignment horizontal="center" wrapText="1"/>
    </xf>
    <xf numFmtId="42" fontId="7" fillId="0" borderId="0" xfId="0" applyNumberFormat="1" applyFont="1" applyBorder="1" applyAlignment="1">
      <alignment horizontal="center"/>
    </xf>
    <xf numFmtId="37" fontId="0" fillId="0" borderId="0" xfId="0" applyBorder="1"/>
    <xf numFmtId="37" fontId="7" fillId="0" borderId="46" xfId="0" applyFont="1" applyBorder="1" applyAlignment="1">
      <alignment horizontal="center" wrapText="1"/>
    </xf>
    <xf numFmtId="37" fontId="51" fillId="0" borderId="0" xfId="0" applyFont="1" applyFill="1" applyBorder="1" applyAlignment="1">
      <alignment horizontal="center"/>
    </xf>
    <xf numFmtId="37" fontId="52" fillId="0" borderId="0" xfId="0" applyFont="1" applyFill="1" applyAlignment="1">
      <alignment horizontal="left"/>
    </xf>
    <xf numFmtId="37" fontId="47" fillId="0" borderId="0" xfId="0" applyFont="1"/>
    <xf numFmtId="37" fontId="47" fillId="0" borderId="1" xfId="0" applyFont="1" applyBorder="1"/>
    <xf numFmtId="164" fontId="46" fillId="0" borderId="1" xfId="1" applyNumberFormat="1" applyFont="1" applyBorder="1"/>
    <xf numFmtId="170" fontId="25" fillId="0" borderId="52" xfId="0" applyNumberFormat="1" applyFont="1" applyBorder="1" applyAlignment="1">
      <alignment horizontal="center"/>
    </xf>
    <xf numFmtId="37" fontId="13" fillId="8" borderId="46" xfId="0" applyFont="1" applyFill="1" applyBorder="1" applyAlignment="1" applyProtection="1">
      <alignment horizontal="center" wrapText="1"/>
    </xf>
    <xf numFmtId="37" fontId="3" fillId="13" borderId="46" xfId="0" applyFont="1" applyFill="1" applyBorder="1" applyProtection="1">
      <protection locked="0"/>
    </xf>
    <xf numFmtId="37" fontId="3" fillId="4" borderId="46" xfId="0" applyFont="1" applyFill="1" applyBorder="1" applyAlignment="1" applyProtection="1">
      <alignment horizontal="center"/>
      <protection locked="0"/>
    </xf>
    <xf numFmtId="37" fontId="3" fillId="5" borderId="46" xfId="0" applyFont="1" applyFill="1" applyBorder="1" applyProtection="1">
      <protection locked="0"/>
    </xf>
    <xf numFmtId="37" fontId="3" fillId="5" borderId="46" xfId="0" applyFont="1" applyFill="1" applyBorder="1" applyAlignment="1" applyProtection="1">
      <alignment horizontal="right"/>
      <protection locked="0"/>
    </xf>
    <xf numFmtId="167" fontId="3" fillId="5" borderId="46" xfId="0" applyNumberFormat="1" applyFont="1" applyFill="1" applyBorder="1" applyAlignment="1" applyProtection="1">
      <alignment horizontal="center"/>
      <protection locked="0"/>
    </xf>
    <xf numFmtId="37" fontId="3" fillId="6" borderId="46" xfId="0" applyNumberFormat="1" applyFont="1" applyFill="1" applyBorder="1" applyAlignment="1" applyProtection="1">
      <alignment horizontal="right"/>
      <protection locked="0"/>
    </xf>
    <xf numFmtId="167" fontId="3" fillId="6" borderId="46" xfId="0" applyNumberFormat="1" applyFont="1" applyFill="1" applyBorder="1" applyAlignment="1" applyProtection="1">
      <alignment horizontal="center"/>
      <protection locked="0"/>
    </xf>
    <xf numFmtId="37" fontId="3" fillId="7" borderId="46" xfId="0" applyFont="1" applyFill="1" applyBorder="1" applyAlignment="1" applyProtection="1">
      <alignment horizontal="right"/>
      <protection locked="0"/>
    </xf>
    <xf numFmtId="37" fontId="0" fillId="0" borderId="46" xfId="0" applyFill="1" applyBorder="1" applyProtection="1"/>
    <xf numFmtId="9" fontId="7" fillId="3" borderId="53" xfId="4" applyFont="1" applyFill="1" applyBorder="1" applyAlignment="1" applyProtection="1">
      <alignment horizontal="center"/>
    </xf>
    <xf numFmtId="37" fontId="0" fillId="0" borderId="54" xfId="0" applyBorder="1"/>
    <xf numFmtId="37" fontId="47" fillId="19" borderId="55" xfId="0" applyFont="1" applyFill="1" applyBorder="1"/>
    <xf numFmtId="37" fontId="0" fillId="19" borderId="56" xfId="0" applyFill="1" applyBorder="1"/>
    <xf numFmtId="37" fontId="9" fillId="19" borderId="56" xfId="0" applyFont="1" applyFill="1" applyBorder="1"/>
    <xf numFmtId="37" fontId="0" fillId="19" borderId="54" xfId="0" applyFill="1" applyBorder="1"/>
    <xf numFmtId="37" fontId="26" fillId="0" borderId="0" xfId="0" applyFont="1"/>
    <xf numFmtId="37" fontId="13" fillId="13" borderId="57" xfId="0" applyFont="1" applyFill="1" applyBorder="1" applyAlignment="1" applyProtection="1">
      <alignment horizontal="center" wrapText="1"/>
    </xf>
    <xf numFmtId="37" fontId="13" fillId="13" borderId="58" xfId="0" applyFont="1" applyFill="1" applyBorder="1" applyAlignment="1" applyProtection="1">
      <alignment wrapText="1"/>
    </xf>
    <xf numFmtId="37" fontId="13" fillId="13" borderId="58" xfId="0" applyFont="1" applyFill="1" applyBorder="1" applyAlignment="1" applyProtection="1">
      <alignment horizontal="center" wrapText="1"/>
    </xf>
    <xf numFmtId="37" fontId="13" fillId="4" borderId="59" xfId="0" applyFont="1" applyFill="1" applyBorder="1" applyAlignment="1" applyProtection="1">
      <alignment horizontal="center" wrapText="1"/>
    </xf>
    <xf numFmtId="37" fontId="13" fillId="4" borderId="60" xfId="0" applyFont="1" applyFill="1" applyBorder="1" applyAlignment="1" applyProtection="1">
      <alignment horizontal="center" wrapText="1"/>
    </xf>
    <xf numFmtId="9" fontId="3" fillId="4" borderId="61" xfId="0" applyNumberFormat="1" applyFont="1" applyFill="1" applyBorder="1" applyAlignment="1" applyProtection="1">
      <alignment horizontal="center"/>
      <protection locked="0"/>
    </xf>
    <xf numFmtId="43" fontId="13" fillId="5" borderId="62" xfId="1" applyFont="1" applyFill="1" applyBorder="1" applyAlignment="1" applyProtection="1">
      <alignment horizontal="center" wrapText="1"/>
    </xf>
    <xf numFmtId="43" fontId="13" fillId="5" borderId="50" xfId="1" applyFont="1" applyFill="1" applyBorder="1" applyAlignment="1" applyProtection="1">
      <alignment horizontal="center" wrapText="1"/>
    </xf>
    <xf numFmtId="164" fontId="13" fillId="5" borderId="63" xfId="1" applyNumberFormat="1" applyFont="1" applyFill="1" applyBorder="1" applyAlignment="1" applyProtection="1">
      <alignment horizontal="center" wrapText="1"/>
    </xf>
    <xf numFmtId="165" fontId="13" fillId="5" borderId="64" xfId="0" applyNumberFormat="1" applyFont="1" applyFill="1" applyBorder="1" applyAlignment="1" applyProtection="1">
      <alignment horizontal="center" wrapText="1"/>
    </xf>
    <xf numFmtId="37" fontId="3" fillId="5" borderId="65" xfId="0" applyFont="1" applyFill="1" applyBorder="1" applyProtection="1">
      <protection locked="0"/>
    </xf>
    <xf numFmtId="164" fontId="3" fillId="5" borderId="61" xfId="1" applyNumberFormat="1" applyFont="1" applyFill="1" applyBorder="1" applyAlignment="1" applyProtection="1">
      <alignment horizontal="center"/>
      <protection locked="0"/>
    </xf>
    <xf numFmtId="37" fontId="13" fillId="8" borderId="50" xfId="0" applyFont="1" applyFill="1" applyBorder="1" applyAlignment="1" applyProtection="1">
      <alignment horizontal="center" wrapText="1"/>
    </xf>
    <xf numFmtId="10" fontId="13" fillId="8" borderId="66" xfId="0" applyNumberFormat="1" applyFont="1" applyFill="1" applyBorder="1" applyAlignment="1" applyProtection="1">
      <alignment horizontal="center" wrapText="1"/>
    </xf>
    <xf numFmtId="37" fontId="3" fillId="6" borderId="65" xfId="0" applyNumberFormat="1" applyFont="1" applyFill="1" applyBorder="1" applyAlignment="1" applyProtection="1">
      <alignment horizontal="center"/>
      <protection locked="0"/>
    </xf>
    <xf numFmtId="9" fontId="3" fillId="6" borderId="61" xfId="0" applyNumberFormat="1" applyFont="1" applyFill="1" applyBorder="1" applyAlignment="1" applyProtection="1">
      <alignment horizontal="right"/>
      <protection locked="0"/>
    </xf>
    <xf numFmtId="37" fontId="13" fillId="9" borderId="62" xfId="0" applyFont="1" applyFill="1" applyBorder="1" applyAlignment="1" applyProtection="1">
      <alignment horizontal="center" wrapText="1"/>
    </xf>
    <xf numFmtId="37" fontId="13" fillId="9" borderId="50" xfId="0" applyFont="1" applyFill="1" applyBorder="1" applyAlignment="1" applyProtection="1">
      <alignment horizontal="center" wrapText="1"/>
    </xf>
    <xf numFmtId="165" fontId="13" fillId="9" borderId="66" xfId="0" applyNumberFormat="1" applyFont="1" applyFill="1" applyBorder="1" applyAlignment="1" applyProtection="1">
      <alignment horizontal="center" wrapText="1"/>
    </xf>
    <xf numFmtId="37" fontId="3" fillId="7" borderId="65" xfId="0" applyFont="1" applyFill="1" applyBorder="1" applyAlignment="1" applyProtection="1">
      <alignment horizontal="center"/>
      <protection locked="0"/>
    </xf>
    <xf numFmtId="167" fontId="3" fillId="7" borderId="61" xfId="0" applyNumberFormat="1" applyFont="1" applyFill="1" applyBorder="1" applyAlignment="1" applyProtection="1">
      <alignment horizontal="center"/>
      <protection locked="0"/>
    </xf>
    <xf numFmtId="43" fontId="13" fillId="0" borderId="67" xfId="1" applyFont="1" applyFill="1" applyBorder="1" applyAlignment="1" applyProtection="1">
      <alignment horizontal="center" wrapText="1"/>
    </xf>
    <xf numFmtId="9" fontId="13" fillId="3" borderId="68" xfId="4" applyFont="1" applyFill="1" applyBorder="1" applyAlignment="1" applyProtection="1">
      <alignment horizontal="center" wrapText="1"/>
    </xf>
    <xf numFmtId="9" fontId="3" fillId="3" borderId="69" xfId="4" applyFont="1" applyFill="1" applyBorder="1" applyAlignment="1" applyProtection="1">
      <alignment horizontal="center"/>
    </xf>
    <xf numFmtId="164" fontId="46" fillId="0" borderId="25" xfId="1" applyNumberFormat="1" applyFont="1" applyBorder="1"/>
    <xf numFmtId="37" fontId="47" fillId="0" borderId="0" xfId="0" applyFont="1" applyBorder="1"/>
    <xf numFmtId="164" fontId="46" fillId="0" borderId="0" xfId="1" applyNumberFormat="1" applyFont="1" applyBorder="1"/>
    <xf numFmtId="37" fontId="47" fillId="0" borderId="0" xfId="0" applyFont="1" applyBorder="1" applyAlignment="1">
      <alignment horizontal="center"/>
    </xf>
    <xf numFmtId="164" fontId="46" fillId="0" borderId="70" xfId="1" applyNumberFormat="1" applyFont="1" applyBorder="1"/>
    <xf numFmtId="9" fontId="10" fillId="0" borderId="0" xfId="4" applyFont="1" applyFill="1" applyBorder="1"/>
    <xf numFmtId="9" fontId="47" fillId="0" borderId="0" xfId="4" applyFont="1" applyBorder="1"/>
    <xf numFmtId="37" fontId="47" fillId="0" borderId="0" xfId="0" applyFont="1" applyBorder="1" applyAlignment="1">
      <alignment horizontal="center" vertical="center" wrapText="1"/>
    </xf>
    <xf numFmtId="164" fontId="46" fillId="0" borderId="46" xfId="1" applyNumberFormat="1" applyFont="1" applyFill="1" applyBorder="1"/>
    <xf numFmtId="164" fontId="46" fillId="0" borderId="55" xfId="1" applyNumberFormat="1" applyFont="1" applyFill="1" applyBorder="1"/>
    <xf numFmtId="37" fontId="0" fillId="0" borderId="46" xfId="0" applyFill="1" applyBorder="1"/>
    <xf numFmtId="170" fontId="25" fillId="0" borderId="55" xfId="0" applyNumberFormat="1" applyFont="1" applyBorder="1" applyAlignment="1">
      <alignment horizontal="center"/>
    </xf>
    <xf numFmtId="170" fontId="25" fillId="0" borderId="55" xfId="0" applyNumberFormat="1" applyFont="1" applyFill="1" applyBorder="1" applyAlignment="1">
      <alignment horizontal="center"/>
    </xf>
    <xf numFmtId="37" fontId="10" fillId="0" borderId="46" xfId="1" applyNumberFormat="1" applyFont="1" applyFill="1" applyBorder="1" applyAlignment="1">
      <alignment horizontal="center"/>
    </xf>
    <xf numFmtId="37" fontId="0" fillId="0" borderId="0" xfId="0" applyNumberFormat="1" applyAlignment="1">
      <alignment horizontal="center"/>
    </xf>
    <xf numFmtId="37" fontId="9" fillId="0" borderId="0" xfId="0" applyFont="1" applyFill="1" applyBorder="1"/>
    <xf numFmtId="9" fontId="47" fillId="0" borderId="0" xfId="4" applyFont="1" applyBorder="1" applyAlignment="1">
      <alignment horizontal="right"/>
    </xf>
    <xf numFmtId="37" fontId="53" fillId="0" borderId="0" xfId="0" applyFont="1" applyFill="1" applyBorder="1" applyAlignment="1">
      <alignment horizontal="center"/>
    </xf>
    <xf numFmtId="37" fontId="47" fillId="0" borderId="0" xfId="0" applyFont="1" applyFill="1"/>
    <xf numFmtId="164" fontId="46" fillId="0" borderId="0" xfId="1" applyNumberFormat="1" applyFont="1" applyFill="1" applyBorder="1"/>
    <xf numFmtId="37" fontId="47" fillId="20" borderId="55" xfId="0" applyFont="1" applyFill="1" applyBorder="1"/>
    <xf numFmtId="37" fontId="9" fillId="20" borderId="56" xfId="0" applyFont="1" applyFill="1" applyBorder="1"/>
    <xf numFmtId="37" fontId="9" fillId="20" borderId="54" xfId="0" applyFont="1" applyFill="1" applyBorder="1"/>
    <xf numFmtId="37" fontId="47" fillId="20" borderId="71" xfId="0" applyFont="1" applyFill="1" applyBorder="1"/>
    <xf numFmtId="37" fontId="0" fillId="20" borderId="72" xfId="0" applyFill="1" applyBorder="1"/>
    <xf numFmtId="37" fontId="0" fillId="0" borderId="41" xfId="0" applyBorder="1"/>
    <xf numFmtId="9" fontId="10" fillId="0" borderId="41" xfId="4" applyFont="1" applyFill="1" applyBorder="1"/>
    <xf numFmtId="37" fontId="9" fillId="0" borderId="41" xfId="0" applyFont="1" applyFill="1" applyBorder="1"/>
    <xf numFmtId="164" fontId="46" fillId="0" borderId="41" xfId="1" applyNumberFormat="1" applyFont="1" applyFill="1" applyBorder="1"/>
    <xf numFmtId="37" fontId="0" fillId="0" borderId="41" xfId="0" applyFill="1" applyBorder="1"/>
    <xf numFmtId="37" fontId="47" fillId="0" borderId="1" xfId="0" applyFont="1" applyBorder="1" applyAlignment="1">
      <alignment horizontal="right"/>
    </xf>
    <xf numFmtId="164" fontId="46" fillId="0" borderId="13" xfId="1" applyNumberFormat="1" applyFont="1" applyBorder="1"/>
    <xf numFmtId="9" fontId="47" fillId="0" borderId="46" xfId="4" applyFont="1" applyBorder="1"/>
    <xf numFmtId="164" fontId="46" fillId="0" borderId="46" xfId="1" applyNumberFormat="1" applyFont="1" applyBorder="1"/>
    <xf numFmtId="37" fontId="54" fillId="0" borderId="0" xfId="0" applyFont="1" applyFill="1" applyBorder="1"/>
    <xf numFmtId="1" fontId="37" fillId="0" borderId="46" xfId="2" applyNumberFormat="1" applyFont="1" applyBorder="1" applyAlignment="1">
      <alignment horizontal="center"/>
    </xf>
    <xf numFmtId="37" fontId="38" fillId="19" borderId="16" xfId="0" applyFont="1" applyFill="1" applyBorder="1" applyAlignment="1">
      <alignment horizontal="center" wrapText="1"/>
    </xf>
    <xf numFmtId="37" fontId="38" fillId="19" borderId="27" xfId="0" applyFont="1" applyFill="1" applyBorder="1" applyAlignment="1">
      <alignment horizontal="center" wrapText="1"/>
    </xf>
    <xf numFmtId="37" fontId="38" fillId="19" borderId="73" xfId="0" applyFont="1" applyFill="1" applyBorder="1" applyAlignment="1">
      <alignment horizontal="center" wrapText="1"/>
    </xf>
    <xf numFmtId="0" fontId="7" fillId="0" borderId="28" xfId="0" applyNumberFormat="1" applyFont="1" applyBorder="1" applyAlignment="1">
      <alignment horizontal="center"/>
    </xf>
    <xf numFmtId="37" fontId="9" fillId="0" borderId="46" xfId="0" applyFont="1" applyFill="1" applyBorder="1"/>
    <xf numFmtId="37" fontId="47" fillId="18" borderId="70" xfId="0" applyFont="1" applyFill="1" applyBorder="1" applyAlignment="1">
      <alignment horizontal="center"/>
    </xf>
    <xf numFmtId="37" fontId="47" fillId="18" borderId="1" xfId="0" applyFont="1" applyFill="1" applyBorder="1" applyAlignment="1">
      <alignment horizontal="center"/>
    </xf>
    <xf numFmtId="37" fontId="47" fillId="18" borderId="74" xfId="0" applyFont="1" applyFill="1" applyBorder="1" applyAlignment="1">
      <alignment horizontal="center"/>
    </xf>
    <xf numFmtId="9" fontId="47" fillId="18" borderId="25" xfId="4" applyFont="1" applyFill="1" applyBorder="1" applyAlignment="1">
      <alignment horizontal="center"/>
    </xf>
    <xf numFmtId="9" fontId="47" fillId="18" borderId="29" xfId="4" applyFont="1" applyFill="1" applyBorder="1"/>
    <xf numFmtId="169" fontId="0" fillId="0" borderId="0" xfId="0" applyNumberFormat="1" applyFill="1"/>
    <xf numFmtId="37" fontId="47" fillId="18" borderId="1" xfId="0" applyFont="1" applyFill="1" applyBorder="1" applyAlignment="1">
      <alignment horizontal="center" vertical="center" wrapText="1"/>
    </xf>
    <xf numFmtId="9" fontId="47" fillId="18" borderId="1" xfId="4" applyFont="1" applyFill="1" applyBorder="1"/>
    <xf numFmtId="9" fontId="47" fillId="18" borderId="13" xfId="4" applyFont="1" applyFill="1" applyBorder="1"/>
    <xf numFmtId="37" fontId="47" fillId="18" borderId="1" xfId="0" applyFont="1" applyFill="1" applyBorder="1"/>
    <xf numFmtId="37" fontId="47" fillId="18" borderId="1" xfId="0" applyFont="1" applyFill="1" applyBorder="1" applyAlignment="1">
      <alignment horizontal="right"/>
    </xf>
    <xf numFmtId="39" fontId="10" fillId="0" borderId="55" xfId="1" applyNumberFormat="1" applyFont="1" applyBorder="1" applyAlignment="1">
      <alignment horizontal="center"/>
    </xf>
    <xf numFmtId="169" fontId="0" fillId="0" borderId="46" xfId="0" applyNumberFormat="1" applyFill="1" applyBorder="1"/>
    <xf numFmtId="37" fontId="9" fillId="18" borderId="46" xfId="0" applyFont="1" applyFill="1" applyBorder="1" applyAlignment="1">
      <alignment horizontal="center"/>
    </xf>
    <xf numFmtId="9" fontId="3" fillId="4" borderId="55" xfId="4" applyFont="1" applyFill="1" applyBorder="1" applyAlignment="1" applyProtection="1">
      <alignment horizontal="center"/>
      <protection locked="0"/>
    </xf>
    <xf numFmtId="37" fontId="13" fillId="0" borderId="75" xfId="0" applyFont="1" applyFill="1" applyBorder="1" applyAlignment="1" applyProtection="1">
      <alignment horizontal="center" wrapText="1"/>
    </xf>
    <xf numFmtId="37" fontId="13" fillId="4" borderId="76" xfId="0" applyFont="1" applyFill="1" applyBorder="1" applyAlignment="1" applyProtection="1">
      <alignment horizontal="center" wrapText="1"/>
    </xf>
    <xf numFmtId="37" fontId="13" fillId="0" borderId="77" xfId="0" applyFont="1" applyFill="1" applyBorder="1" applyAlignment="1" applyProtection="1">
      <alignment horizontal="center" wrapText="1"/>
    </xf>
    <xf numFmtId="37" fontId="22" fillId="0" borderId="0" xfId="0" applyFont="1" applyFill="1" applyProtection="1"/>
    <xf numFmtId="37" fontId="7" fillId="0" borderId="0" xfId="0" applyFont="1" applyBorder="1"/>
    <xf numFmtId="37" fontId="3" fillId="0" borderId="0" xfId="0" applyFont="1" applyBorder="1"/>
    <xf numFmtId="37" fontId="3" fillId="0" borderId="0" xfId="0" applyFont="1" applyBorder="1" applyAlignment="1">
      <alignment horizontal="center"/>
    </xf>
    <xf numFmtId="37" fontId="7" fillId="0" borderId="0" xfId="0" applyFont="1" applyBorder="1" applyAlignment="1">
      <alignment horizontal="left"/>
    </xf>
    <xf numFmtId="164" fontId="46" fillId="18" borderId="1" xfId="1" applyNumberFormat="1" applyFont="1" applyFill="1" applyBorder="1"/>
    <xf numFmtId="37" fontId="40" fillId="0" borderId="0" xfId="0" applyFont="1" applyFill="1" applyBorder="1" applyAlignment="1">
      <alignment horizontal="center" wrapText="1"/>
    </xf>
    <xf numFmtId="43" fontId="10" fillId="20" borderId="1" xfId="1" applyFont="1" applyFill="1" applyBorder="1" applyAlignment="1">
      <alignment horizontal="center"/>
    </xf>
    <xf numFmtId="9" fontId="47" fillId="18" borderId="25" xfId="4" applyFont="1" applyFill="1" applyBorder="1"/>
    <xf numFmtId="37" fontId="0" fillId="18" borderId="46" xfId="0" applyFill="1" applyBorder="1" applyAlignment="1">
      <alignment horizontal="center"/>
    </xf>
    <xf numFmtId="37" fontId="0" fillId="0" borderId="1" xfId="0" applyFill="1" applyBorder="1"/>
    <xf numFmtId="165" fontId="13" fillId="5" borderId="78" xfId="0" applyNumberFormat="1" applyFont="1" applyFill="1" applyBorder="1" applyAlignment="1" applyProtection="1">
      <alignment horizontal="center" wrapText="1"/>
    </xf>
    <xf numFmtId="165" fontId="7" fillId="0" borderId="79" xfId="0" applyNumberFormat="1" applyFont="1" applyFill="1" applyBorder="1" applyAlignment="1" applyProtection="1">
      <alignment horizontal="center"/>
    </xf>
    <xf numFmtId="165" fontId="13" fillId="5" borderId="80" xfId="0" applyNumberFormat="1" applyFont="1" applyFill="1" applyBorder="1" applyAlignment="1" applyProtection="1">
      <alignment horizontal="center" wrapText="1"/>
    </xf>
    <xf numFmtId="37" fontId="55" fillId="0" borderId="46" xfId="0" applyFont="1" applyFill="1" applyBorder="1" applyAlignment="1" applyProtection="1">
      <alignment horizontal="center" wrapText="1"/>
    </xf>
    <xf numFmtId="170" fontId="25" fillId="0" borderId="30" xfId="0" applyNumberFormat="1" applyFont="1" applyFill="1" applyBorder="1" applyAlignment="1">
      <alignment horizontal="center"/>
    </xf>
    <xf numFmtId="170" fontId="25" fillId="0" borderId="14" xfId="0" applyNumberFormat="1" applyFont="1" applyFill="1" applyBorder="1" applyAlignment="1">
      <alignment horizontal="center"/>
    </xf>
    <xf numFmtId="9" fontId="33" fillId="0" borderId="46" xfId="4" applyFont="1" applyFill="1" applyBorder="1" applyAlignment="1">
      <alignment horizontal="center"/>
    </xf>
    <xf numFmtId="37" fontId="7" fillId="0" borderId="16" xfId="0" applyFont="1" applyBorder="1" applyAlignment="1">
      <alignment horizontal="center"/>
    </xf>
    <xf numFmtId="37" fontId="7" fillId="0" borderId="16" xfId="0" applyFont="1" applyBorder="1"/>
    <xf numFmtId="37" fontId="38" fillId="19" borderId="30" xfId="0" applyFont="1" applyFill="1" applyBorder="1" applyAlignment="1">
      <alignment horizontal="center" wrapText="1"/>
    </xf>
    <xf numFmtId="165" fontId="13" fillId="9" borderId="81" xfId="0" applyNumberFormat="1" applyFont="1" applyFill="1" applyBorder="1" applyAlignment="1" applyProtection="1">
      <alignment horizontal="center" wrapText="1"/>
    </xf>
    <xf numFmtId="37" fontId="55" fillId="0" borderId="0" xfId="0" applyFont="1" applyFill="1" applyBorder="1" applyAlignment="1" applyProtection="1">
      <alignment horizontal="center" wrapText="1"/>
    </xf>
    <xf numFmtId="0" fontId="16" fillId="0" borderId="0" xfId="3" applyFont="1" applyBorder="1" applyAlignment="1">
      <alignment horizontal="left" indent="2"/>
    </xf>
    <xf numFmtId="0" fontId="16" fillId="0" borderId="25" xfId="3" applyFont="1" applyBorder="1"/>
    <xf numFmtId="0" fontId="16" fillId="0" borderId="27" xfId="3" applyFont="1" applyBorder="1"/>
    <xf numFmtId="0" fontId="19" fillId="0" borderId="25" xfId="3" applyFont="1" applyFill="1" applyBorder="1" applyAlignment="1">
      <alignment horizontal="center" vertical="center" textRotation="90"/>
    </xf>
    <xf numFmtId="0" fontId="16" fillId="0" borderId="82" xfId="3" applyFont="1" applyBorder="1" applyAlignment="1">
      <alignment horizontal="center"/>
    </xf>
    <xf numFmtId="0" fontId="16" fillId="0" borderId="83" xfId="3" applyFont="1" applyBorder="1" applyAlignment="1">
      <alignment wrapText="1"/>
    </xf>
    <xf numFmtId="0" fontId="16" fillId="0" borderId="72" xfId="3" applyFont="1" applyBorder="1" applyAlignment="1">
      <alignment horizontal="center"/>
    </xf>
    <xf numFmtId="165" fontId="19" fillId="0" borderId="84" xfId="3" applyNumberFormat="1" applyFont="1" applyFill="1" applyBorder="1" applyAlignment="1" applyProtection="1">
      <alignment horizontal="center" wrapText="1"/>
    </xf>
    <xf numFmtId="37" fontId="13" fillId="0" borderId="57" xfId="0" applyFont="1" applyFill="1" applyBorder="1" applyAlignment="1" applyProtection="1">
      <alignment horizontal="center" wrapText="1"/>
    </xf>
    <xf numFmtId="37" fontId="13" fillId="0" borderId="85" xfId="0" applyFont="1" applyFill="1" applyBorder="1" applyAlignment="1" applyProtection="1">
      <alignment horizontal="center" wrapText="1"/>
    </xf>
    <xf numFmtId="37" fontId="13" fillId="0" borderId="86" xfId="0" applyFont="1" applyFill="1" applyBorder="1" applyAlignment="1" applyProtection="1">
      <alignment horizontal="center" wrapText="1"/>
    </xf>
    <xf numFmtId="37" fontId="3" fillId="13" borderId="52" xfId="0" applyFont="1" applyFill="1" applyBorder="1" applyProtection="1">
      <protection locked="0"/>
    </xf>
    <xf numFmtId="37" fontId="3" fillId="4" borderId="52" xfId="0" applyFont="1" applyFill="1" applyBorder="1" applyAlignment="1" applyProtection="1">
      <alignment horizontal="center"/>
      <protection locked="0"/>
    </xf>
    <xf numFmtId="9" fontId="3" fillId="4" borderId="71" xfId="4" applyFont="1" applyFill="1" applyBorder="1" applyAlignment="1" applyProtection="1">
      <alignment horizontal="center"/>
      <protection locked="0"/>
    </xf>
    <xf numFmtId="9" fontId="3" fillId="4" borderId="87" xfId="0" applyNumberFormat="1" applyFont="1" applyFill="1" applyBorder="1" applyAlignment="1" applyProtection="1">
      <alignment horizontal="center"/>
      <protection locked="0"/>
    </xf>
    <xf numFmtId="37" fontId="3" fillId="5" borderId="88" xfId="0" applyFont="1" applyFill="1" applyBorder="1" applyProtection="1">
      <protection locked="0"/>
    </xf>
    <xf numFmtId="37" fontId="3" fillId="5" borderId="52" xfId="0" applyFont="1" applyFill="1" applyBorder="1" applyProtection="1">
      <protection locked="0"/>
    </xf>
    <xf numFmtId="37" fontId="3" fillId="5" borderId="52" xfId="0" applyFont="1" applyFill="1" applyBorder="1" applyAlignment="1" applyProtection="1">
      <alignment horizontal="right"/>
      <protection locked="0"/>
    </xf>
    <xf numFmtId="167" fontId="3" fillId="5" borderId="52" xfId="0" applyNumberFormat="1" applyFont="1" applyFill="1" applyBorder="1" applyAlignment="1" applyProtection="1">
      <alignment horizontal="center"/>
      <protection locked="0"/>
    </xf>
    <xf numFmtId="164" fontId="3" fillId="5" borderId="87" xfId="1" applyNumberFormat="1" applyFont="1" applyFill="1" applyBorder="1" applyAlignment="1" applyProtection="1">
      <alignment horizontal="center"/>
      <protection locked="0"/>
    </xf>
    <xf numFmtId="37" fontId="3" fillId="6" borderId="88" xfId="0" applyNumberFormat="1" applyFont="1" applyFill="1" applyBorder="1" applyAlignment="1" applyProtection="1">
      <alignment horizontal="center"/>
      <protection locked="0"/>
    </xf>
    <xf numFmtId="37" fontId="3" fillId="6" borderId="52" xfId="0" applyNumberFormat="1" applyFont="1" applyFill="1" applyBorder="1" applyAlignment="1" applyProtection="1">
      <alignment horizontal="right"/>
      <protection locked="0"/>
    </xf>
    <xf numFmtId="167" fontId="3" fillId="6" borderId="52" xfId="0" applyNumberFormat="1" applyFont="1" applyFill="1" applyBorder="1" applyAlignment="1" applyProtection="1">
      <alignment horizontal="center"/>
      <protection locked="0"/>
    </xf>
    <xf numFmtId="9" fontId="3" fillId="6" borderId="87" xfId="0" applyNumberFormat="1" applyFont="1" applyFill="1" applyBorder="1" applyAlignment="1" applyProtection="1">
      <alignment horizontal="right"/>
      <protection locked="0"/>
    </xf>
    <xf numFmtId="37" fontId="3" fillId="7" borderId="88" xfId="0" applyFont="1" applyFill="1" applyBorder="1" applyAlignment="1" applyProtection="1">
      <alignment horizontal="center"/>
      <protection locked="0"/>
    </xf>
    <xf numFmtId="37" fontId="3" fillId="7" borderId="52" xfId="0" applyFont="1" applyFill="1" applyBorder="1" applyAlignment="1" applyProtection="1">
      <alignment horizontal="right"/>
      <protection locked="0"/>
    </xf>
    <xf numFmtId="167" fontId="3" fillId="7" borderId="87" xfId="0" applyNumberFormat="1" applyFont="1" applyFill="1" applyBorder="1" applyAlignment="1" applyProtection="1">
      <alignment horizontal="center"/>
      <protection locked="0"/>
    </xf>
    <xf numFmtId="9" fontId="3" fillId="3" borderId="89" xfId="4" applyFont="1" applyFill="1" applyBorder="1" applyAlignment="1" applyProtection="1">
      <alignment horizontal="center"/>
    </xf>
    <xf numFmtId="37" fontId="0" fillId="0" borderId="52" xfId="0" applyFill="1" applyBorder="1" applyProtection="1"/>
    <xf numFmtId="37" fontId="3" fillId="13" borderId="73" xfId="0" applyFont="1" applyFill="1" applyBorder="1" applyProtection="1">
      <protection locked="0"/>
    </xf>
    <xf numFmtId="37" fontId="3" fillId="4" borderId="73" xfId="0" applyFont="1" applyFill="1" applyBorder="1" applyAlignment="1" applyProtection="1">
      <alignment horizontal="center"/>
      <protection locked="0"/>
    </xf>
    <xf numFmtId="9" fontId="3" fillId="4" borderId="72" xfId="4" applyFont="1" applyFill="1" applyBorder="1" applyAlignment="1" applyProtection="1">
      <alignment horizontal="center"/>
      <protection locked="0"/>
    </xf>
    <xf numFmtId="9" fontId="3" fillId="4" borderId="90" xfId="0" applyNumberFormat="1" applyFont="1" applyFill="1" applyBorder="1" applyAlignment="1" applyProtection="1">
      <alignment horizontal="center"/>
      <protection locked="0"/>
    </xf>
    <xf numFmtId="37" fontId="3" fillId="5" borderId="91" xfId="0" applyFont="1" applyFill="1" applyBorder="1" applyProtection="1">
      <protection locked="0"/>
    </xf>
    <xf numFmtId="37" fontId="3" fillId="5" borderId="73" xfId="0" applyFont="1" applyFill="1" applyBorder="1" applyProtection="1">
      <protection locked="0"/>
    </xf>
    <xf numFmtId="37" fontId="3" fillId="5" borderId="73" xfId="0" applyFont="1" applyFill="1" applyBorder="1" applyAlignment="1" applyProtection="1">
      <alignment horizontal="right"/>
      <protection locked="0"/>
    </xf>
    <xf numFmtId="167" fontId="3" fillId="5" borderId="73" xfId="0" applyNumberFormat="1" applyFont="1" applyFill="1" applyBorder="1" applyAlignment="1" applyProtection="1">
      <alignment horizontal="center"/>
      <protection locked="0"/>
    </xf>
    <xf numFmtId="164" fontId="3" fillId="5" borderId="90" xfId="1" applyNumberFormat="1" applyFont="1" applyFill="1" applyBorder="1" applyAlignment="1" applyProtection="1">
      <alignment horizontal="center"/>
      <protection locked="0"/>
    </xf>
    <xf numFmtId="37" fontId="3" fillId="6" borderId="91" xfId="0" applyNumberFormat="1" applyFont="1" applyFill="1" applyBorder="1" applyAlignment="1" applyProtection="1">
      <alignment horizontal="center"/>
      <protection locked="0"/>
    </xf>
    <xf numFmtId="37" fontId="3" fillId="6" borderId="73" xfId="0" applyNumberFormat="1" applyFont="1" applyFill="1" applyBorder="1" applyAlignment="1" applyProtection="1">
      <alignment horizontal="right"/>
      <protection locked="0"/>
    </xf>
    <xf numFmtId="167" fontId="3" fillId="6" borderId="73" xfId="0" applyNumberFormat="1" applyFont="1" applyFill="1" applyBorder="1" applyAlignment="1" applyProtection="1">
      <alignment horizontal="center"/>
      <protection locked="0"/>
    </xf>
    <xf numFmtId="9" fontId="3" fillId="6" borderId="90" xfId="0" applyNumberFormat="1" applyFont="1" applyFill="1" applyBorder="1" applyAlignment="1" applyProtection="1">
      <alignment horizontal="right"/>
      <protection locked="0"/>
    </xf>
    <xf numFmtId="37" fontId="3" fillId="7" borderId="91" xfId="0" applyFont="1" applyFill="1" applyBorder="1" applyAlignment="1" applyProtection="1">
      <alignment horizontal="center"/>
      <protection locked="0"/>
    </xf>
    <xf numFmtId="37" fontId="3" fillId="7" borderId="73" xfId="0" applyFont="1" applyFill="1" applyBorder="1" applyAlignment="1" applyProtection="1">
      <alignment horizontal="right"/>
      <protection locked="0"/>
    </xf>
    <xf numFmtId="167" fontId="3" fillId="7" borderId="90" xfId="0" applyNumberFormat="1" applyFont="1" applyFill="1" applyBorder="1" applyAlignment="1" applyProtection="1">
      <alignment horizontal="center"/>
      <protection locked="0"/>
    </xf>
    <xf numFmtId="9" fontId="3" fillId="3" borderId="92" xfId="4" applyFont="1" applyFill="1" applyBorder="1" applyAlignment="1" applyProtection="1">
      <alignment horizontal="center"/>
    </xf>
    <xf numFmtId="37" fontId="0" fillId="0" borderId="73" xfId="0" applyFill="1" applyBorder="1" applyProtection="1"/>
    <xf numFmtId="37" fontId="7" fillId="0" borderId="77" xfId="0" applyFont="1" applyFill="1" applyBorder="1" applyAlignment="1" applyProtection="1">
      <alignment horizontal="center"/>
    </xf>
    <xf numFmtId="37" fontId="7" fillId="0" borderId="46" xfId="0" applyFont="1" applyFill="1" applyBorder="1" applyProtection="1"/>
    <xf numFmtId="37" fontId="56" fillId="0" borderId="46" xfId="0" applyFont="1" applyFill="1" applyBorder="1" applyProtection="1"/>
    <xf numFmtId="37" fontId="0" fillId="0" borderId="46" xfId="0" applyFill="1" applyBorder="1" applyAlignment="1" applyProtection="1">
      <alignment horizontal="right"/>
      <protection locked="0"/>
    </xf>
    <xf numFmtId="37" fontId="3" fillId="0" borderId="93" xfId="0" applyFont="1" applyFill="1" applyBorder="1" applyAlignment="1" applyProtection="1">
      <alignment horizontal="right"/>
    </xf>
    <xf numFmtId="43" fontId="3" fillId="0" borderId="73" xfId="1" applyFont="1" applyFill="1" applyBorder="1" applyAlignment="1" applyProtection="1">
      <alignment horizontal="center"/>
    </xf>
    <xf numFmtId="37" fontId="3" fillId="0" borderId="90" xfId="0" applyFont="1" applyFill="1" applyBorder="1" applyAlignment="1" applyProtection="1">
      <alignment horizontal="right"/>
    </xf>
    <xf numFmtId="37" fontId="3" fillId="0" borderId="73" xfId="0" applyFont="1" applyFill="1" applyBorder="1" applyAlignment="1" applyProtection="1">
      <alignment horizontal="right"/>
    </xf>
    <xf numFmtId="37" fontId="3" fillId="0" borderId="72" xfId="0" applyFont="1" applyFill="1" applyBorder="1" applyAlignment="1" applyProtection="1">
      <alignment horizontal="right"/>
    </xf>
    <xf numFmtId="37" fontId="3" fillId="0" borderId="91" xfId="0" applyFont="1" applyFill="1" applyBorder="1" applyAlignment="1" applyProtection="1">
      <alignment horizontal="right"/>
    </xf>
    <xf numFmtId="9" fontId="3" fillId="0" borderId="91" xfId="4" applyFont="1" applyFill="1" applyBorder="1" applyAlignment="1" applyProtection="1">
      <alignment horizontal="right"/>
    </xf>
    <xf numFmtId="9" fontId="3" fillId="0" borderId="90" xfId="4" applyFont="1" applyFill="1" applyBorder="1" applyAlignment="1" applyProtection="1">
      <alignment horizontal="right"/>
    </xf>
    <xf numFmtId="43" fontId="3" fillId="0" borderId="92" xfId="1" applyFont="1" applyFill="1" applyBorder="1" applyAlignment="1" applyProtection="1">
      <alignment horizontal="right"/>
    </xf>
    <xf numFmtId="43" fontId="3" fillId="0" borderId="91" xfId="1" applyFont="1" applyFill="1" applyBorder="1" applyAlignment="1" applyProtection="1">
      <alignment horizontal="center"/>
    </xf>
    <xf numFmtId="39" fontId="3" fillId="0" borderId="90" xfId="0" applyNumberFormat="1" applyFont="1" applyFill="1" applyBorder="1" applyAlignment="1" applyProtection="1">
      <alignment horizontal="center"/>
    </xf>
    <xf numFmtId="37" fontId="3" fillId="0" borderId="54" xfId="0" applyFont="1" applyFill="1" applyBorder="1" applyAlignment="1" applyProtection="1">
      <alignment horizontal="right"/>
    </xf>
    <xf numFmtId="43" fontId="3" fillId="0" borderId="46" xfId="1" applyFont="1" applyFill="1" applyBorder="1" applyAlignment="1" applyProtection="1">
      <alignment horizontal="center"/>
    </xf>
    <xf numFmtId="37" fontId="3" fillId="0" borderId="61" xfId="0" applyFont="1" applyFill="1" applyBorder="1" applyAlignment="1" applyProtection="1">
      <alignment horizontal="right"/>
    </xf>
    <xf numFmtId="37" fontId="3" fillId="0" borderId="46" xfId="0" applyFont="1" applyFill="1" applyBorder="1" applyAlignment="1" applyProtection="1">
      <alignment horizontal="right"/>
    </xf>
    <xf numFmtId="37" fontId="3" fillId="0" borderId="55" xfId="0" applyFont="1" applyFill="1" applyBorder="1" applyAlignment="1" applyProtection="1">
      <alignment horizontal="right"/>
    </xf>
    <xf numFmtId="37" fontId="3" fillId="0" borderId="65" xfId="0" applyFont="1" applyFill="1" applyBorder="1" applyAlignment="1" applyProtection="1">
      <alignment horizontal="right"/>
    </xf>
    <xf numFmtId="9" fontId="3" fillId="0" borderId="65" xfId="4" applyFont="1" applyFill="1" applyBorder="1" applyAlignment="1" applyProtection="1">
      <alignment horizontal="right"/>
    </xf>
    <xf numFmtId="9" fontId="3" fillId="0" borderId="61" xfId="4" applyFont="1" applyFill="1" applyBorder="1" applyAlignment="1" applyProtection="1">
      <alignment horizontal="right"/>
    </xf>
    <xf numFmtId="43" fontId="3" fillId="0" borderId="69" xfId="1" applyFont="1" applyFill="1" applyBorder="1" applyAlignment="1" applyProtection="1">
      <alignment horizontal="right"/>
    </xf>
    <xf numFmtId="43" fontId="3" fillId="0" borderId="65" xfId="1" applyFont="1" applyFill="1" applyBorder="1" applyAlignment="1" applyProtection="1">
      <alignment horizontal="center"/>
    </xf>
    <xf numFmtId="39" fontId="3" fillId="0" borderId="61" xfId="0" applyNumberFormat="1" applyFont="1" applyFill="1" applyBorder="1" applyAlignment="1" applyProtection="1">
      <alignment horizontal="center"/>
    </xf>
    <xf numFmtId="37" fontId="3" fillId="0" borderId="94" xfId="0" applyFont="1" applyFill="1" applyBorder="1" applyAlignment="1" applyProtection="1">
      <alignment horizontal="right"/>
    </xf>
    <xf numFmtId="43" fontId="3" fillId="0" borderId="52" xfId="1" applyFont="1" applyFill="1" applyBorder="1" applyAlignment="1" applyProtection="1">
      <alignment horizontal="center"/>
    </xf>
    <xf numFmtId="37" fontId="3" fillId="0" borderId="87" xfId="0" applyFont="1" applyFill="1" applyBorder="1" applyAlignment="1" applyProtection="1">
      <alignment horizontal="right"/>
    </xf>
    <xf numFmtId="37" fontId="3" fillId="0" borderId="52" xfId="0" applyFont="1" applyFill="1" applyBorder="1" applyAlignment="1" applyProtection="1">
      <alignment horizontal="right"/>
    </xf>
    <xf numFmtId="37" fontId="3" fillId="0" borderId="71" xfId="0" applyFont="1" applyFill="1" applyBorder="1" applyAlignment="1" applyProtection="1">
      <alignment horizontal="right"/>
    </xf>
    <xf numFmtId="37" fontId="3" fillId="0" borderId="88" xfId="0" applyFont="1" applyFill="1" applyBorder="1" applyAlignment="1" applyProtection="1">
      <alignment horizontal="right"/>
    </xf>
    <xf numFmtId="9" fontId="3" fillId="0" borderId="88" xfId="4" applyFont="1" applyFill="1" applyBorder="1" applyAlignment="1" applyProtection="1">
      <alignment horizontal="right"/>
    </xf>
    <xf numFmtId="9" fontId="3" fillId="0" borderId="87" xfId="4" applyFont="1" applyFill="1" applyBorder="1" applyAlignment="1" applyProtection="1">
      <alignment horizontal="right"/>
    </xf>
    <xf numFmtId="43" fontId="3" fillId="0" borderId="89" xfId="1" applyFont="1" applyFill="1" applyBorder="1" applyAlignment="1" applyProtection="1">
      <alignment horizontal="right"/>
    </xf>
    <xf numFmtId="43" fontId="3" fillId="0" borderId="88" xfId="1" applyFont="1" applyFill="1" applyBorder="1" applyAlignment="1" applyProtection="1">
      <alignment horizontal="center"/>
    </xf>
    <xf numFmtId="39" fontId="3" fillId="0" borderId="87" xfId="0" applyNumberFormat="1" applyFont="1" applyFill="1" applyBorder="1" applyAlignment="1" applyProtection="1">
      <alignment horizontal="center"/>
    </xf>
    <xf numFmtId="37" fontId="7" fillId="0" borderId="0" xfId="0" applyFont="1" applyAlignment="1" applyProtection="1">
      <alignment horizontal="center"/>
      <protection locked="0"/>
    </xf>
    <xf numFmtId="37" fontId="51" fillId="18" borderId="25" xfId="0" applyFont="1" applyFill="1" applyBorder="1" applyAlignment="1" applyProtection="1">
      <alignment horizontal="center"/>
      <protection locked="0"/>
    </xf>
    <xf numFmtId="37" fontId="51" fillId="18" borderId="46" xfId="0" applyFont="1" applyFill="1" applyBorder="1" applyAlignment="1" applyProtection="1">
      <alignment horizontal="center"/>
      <protection locked="0"/>
    </xf>
    <xf numFmtId="164" fontId="46" fillId="0" borderId="70" xfId="1" applyNumberFormat="1" applyFont="1" applyBorder="1" applyProtection="1">
      <protection locked="0"/>
    </xf>
    <xf numFmtId="164" fontId="46" fillId="0" borderId="1" xfId="1" applyNumberFormat="1" applyFont="1" applyBorder="1" applyProtection="1">
      <protection locked="0"/>
    </xf>
    <xf numFmtId="164" fontId="46" fillId="0" borderId="74" xfId="1" applyNumberFormat="1" applyFont="1" applyBorder="1" applyProtection="1">
      <protection locked="0"/>
    </xf>
    <xf numFmtId="164" fontId="46" fillId="0" borderId="95" xfId="1" applyNumberFormat="1" applyFont="1" applyBorder="1" applyProtection="1">
      <protection locked="0"/>
    </xf>
    <xf numFmtId="164" fontId="46" fillId="0" borderId="96" xfId="1" applyNumberFormat="1" applyFont="1" applyBorder="1" applyProtection="1">
      <protection locked="0"/>
    </xf>
    <xf numFmtId="164" fontId="46" fillId="0" borderId="97" xfId="1" applyNumberFormat="1" applyFont="1" applyBorder="1" applyProtection="1">
      <protection locked="0"/>
    </xf>
    <xf numFmtId="164" fontId="46" fillId="18" borderId="1" xfId="1" applyNumberFormat="1" applyFont="1" applyFill="1" applyBorder="1" applyProtection="1">
      <protection locked="0"/>
    </xf>
    <xf numFmtId="37" fontId="0" fillId="0" borderId="25" xfId="0" applyFill="1" applyBorder="1" applyAlignment="1" applyProtection="1">
      <alignment horizontal="center"/>
      <protection locked="0"/>
    </xf>
    <xf numFmtId="37" fontId="7" fillId="0" borderId="98" xfId="0" applyFont="1" applyFill="1" applyBorder="1" applyProtection="1">
      <protection locked="0"/>
    </xf>
    <xf numFmtId="37" fontId="3" fillId="0" borderId="80" xfId="0" applyFont="1" applyFill="1" applyBorder="1" applyProtection="1">
      <protection locked="0"/>
    </xf>
    <xf numFmtId="37" fontId="3" fillId="0" borderId="49" xfId="0" applyFont="1" applyFill="1" applyBorder="1" applyProtection="1">
      <protection locked="0"/>
    </xf>
    <xf numFmtId="37" fontId="0" fillId="0" borderId="46" xfId="0" applyBorder="1" applyProtection="1">
      <protection locked="0"/>
    </xf>
    <xf numFmtId="37" fontId="7" fillId="0" borderId="99" xfId="0" applyFont="1" applyFill="1" applyBorder="1" applyProtection="1">
      <protection locked="0"/>
    </xf>
    <xf numFmtId="37" fontId="3" fillId="0" borderId="78" xfId="0" applyFont="1" applyFill="1" applyBorder="1" applyProtection="1">
      <protection locked="0"/>
    </xf>
    <xf numFmtId="171" fontId="57" fillId="21" borderId="1" xfId="2" applyNumberFormat="1" applyFont="1" applyFill="1" applyBorder="1" applyProtection="1">
      <protection locked="0"/>
    </xf>
    <xf numFmtId="0" fontId="16" fillId="0" borderId="31" xfId="3" applyFont="1" applyBorder="1"/>
    <xf numFmtId="0" fontId="16" fillId="0" borderId="26" xfId="3" applyFont="1" applyBorder="1"/>
    <xf numFmtId="0" fontId="16" fillId="0" borderId="32" xfId="3" applyFont="1" applyBorder="1"/>
    <xf numFmtId="0" fontId="16" fillId="0" borderId="56" xfId="3" applyFont="1" applyBorder="1"/>
    <xf numFmtId="0" fontId="18" fillId="0" borderId="73" xfId="3" applyFont="1" applyBorder="1" applyAlignment="1">
      <alignment horizontal="center" vertical="center" textRotation="255"/>
    </xf>
    <xf numFmtId="9" fontId="19" fillId="0" borderId="100" xfId="4" applyFont="1" applyFill="1" applyBorder="1" applyAlignment="1" applyProtection="1">
      <alignment horizontal="center" wrapText="1"/>
    </xf>
    <xf numFmtId="0" fontId="19" fillId="0" borderId="46" xfId="3" applyFont="1" applyFill="1" applyBorder="1" applyAlignment="1">
      <alignment horizontal="center"/>
    </xf>
    <xf numFmtId="0" fontId="3" fillId="13" borderId="91" xfId="0" applyNumberFormat="1" applyFont="1" applyFill="1" applyBorder="1" applyAlignment="1" applyProtection="1">
      <alignment horizontal="center"/>
      <protection locked="0"/>
    </xf>
    <xf numFmtId="0" fontId="3" fillId="13" borderId="65" xfId="0" applyNumberFormat="1" applyFont="1" applyFill="1" applyBorder="1" applyAlignment="1" applyProtection="1">
      <alignment horizontal="center"/>
      <protection locked="0"/>
    </xf>
    <xf numFmtId="0" fontId="3" fillId="13" borderId="88" xfId="0" applyNumberFormat="1" applyFont="1" applyFill="1" applyBorder="1" applyAlignment="1" applyProtection="1">
      <alignment horizontal="center"/>
      <protection locked="0"/>
    </xf>
    <xf numFmtId="0" fontId="19" fillId="7" borderId="25" xfId="3" applyFont="1" applyFill="1" applyBorder="1" applyAlignment="1">
      <alignment horizontal="center" vertical="center" textRotation="90"/>
    </xf>
    <xf numFmtId="37" fontId="3" fillId="4" borderId="73" xfId="0" applyNumberFormat="1" applyFont="1" applyFill="1" applyBorder="1" applyAlignment="1" applyProtection="1">
      <alignment horizontal="center"/>
      <protection locked="0"/>
    </xf>
    <xf numFmtId="37" fontId="3" fillId="4" borderId="46" xfId="0" applyNumberFormat="1" applyFont="1" applyFill="1" applyBorder="1" applyAlignment="1" applyProtection="1">
      <alignment horizontal="center"/>
      <protection locked="0"/>
    </xf>
    <xf numFmtId="37" fontId="3" fillId="4" borderId="52" xfId="0" applyNumberFormat="1" applyFont="1" applyFill="1" applyBorder="1" applyAlignment="1" applyProtection="1">
      <alignment horizontal="center"/>
      <protection locked="0"/>
    </xf>
    <xf numFmtId="37" fontId="7" fillId="0" borderId="101" xfId="0" applyFont="1" applyFill="1" applyBorder="1" applyAlignment="1" applyProtection="1">
      <alignment horizontal="center"/>
    </xf>
    <xf numFmtId="37" fontId="7" fillId="0" borderId="102" xfId="0" applyFont="1" applyFill="1" applyBorder="1" applyAlignment="1" applyProtection="1">
      <alignment horizontal="center"/>
    </xf>
    <xf numFmtId="37" fontId="7" fillId="0" borderId="103" xfId="0" applyFont="1" applyFill="1" applyBorder="1" applyAlignment="1" applyProtection="1">
      <alignment horizontal="center"/>
    </xf>
    <xf numFmtId="37" fontId="7" fillId="0" borderId="104" xfId="0" applyFont="1" applyFill="1" applyBorder="1" applyAlignment="1" applyProtection="1">
      <alignment horizontal="center"/>
    </xf>
    <xf numFmtId="37" fontId="7" fillId="0" borderId="105" xfId="0" applyFont="1" applyFill="1" applyBorder="1" applyAlignment="1" applyProtection="1">
      <alignment horizontal="center"/>
    </xf>
    <xf numFmtId="37" fontId="7" fillId="0" borderId="106" xfId="0" applyFont="1" applyFill="1" applyBorder="1" applyAlignment="1" applyProtection="1">
      <alignment horizontal="center"/>
    </xf>
    <xf numFmtId="37" fontId="12" fillId="13" borderId="78" xfId="0" applyFont="1" applyFill="1" applyBorder="1" applyAlignment="1" applyProtection="1">
      <alignment horizontal="center"/>
      <protection locked="0"/>
    </xf>
    <xf numFmtId="37" fontId="12" fillId="13" borderId="107" xfId="0" applyFont="1" applyFill="1" applyBorder="1" applyAlignment="1" applyProtection="1">
      <alignment horizontal="center"/>
      <protection locked="0"/>
    </xf>
    <xf numFmtId="37" fontId="12" fillId="13" borderId="108" xfId="0" applyFont="1" applyFill="1" applyBorder="1" applyAlignment="1" applyProtection="1">
      <alignment horizontal="center"/>
      <protection locked="0"/>
    </xf>
    <xf numFmtId="37" fontId="7" fillId="4" borderId="50" xfId="0" applyFont="1" applyFill="1" applyBorder="1" applyAlignment="1" applyProtection="1">
      <alignment horizontal="center"/>
    </xf>
    <xf numFmtId="37" fontId="7" fillId="4" borderId="109" xfId="0" applyFont="1" applyFill="1" applyBorder="1" applyAlignment="1" applyProtection="1">
      <alignment horizontal="center"/>
    </xf>
    <xf numFmtId="37" fontId="12" fillId="13" borderId="49" xfId="0" applyFont="1" applyFill="1" applyBorder="1" applyAlignment="1" applyProtection="1">
      <alignment horizontal="center"/>
      <protection locked="0"/>
    </xf>
    <xf numFmtId="37" fontId="3" fillId="5" borderId="62" xfId="0" applyFont="1" applyFill="1" applyBorder="1" applyProtection="1"/>
    <xf numFmtId="37" fontId="3" fillId="5" borderId="110" xfId="0" applyFont="1" applyFill="1" applyBorder="1" applyProtection="1"/>
    <xf numFmtId="37" fontId="0" fillId="5" borderId="49" xfId="0" applyFill="1" applyBorder="1" applyProtection="1"/>
    <xf numFmtId="167" fontId="3" fillId="5" borderId="67" xfId="0" applyNumberFormat="1" applyFont="1" applyFill="1" applyBorder="1" applyAlignment="1" applyProtection="1">
      <alignment horizontal="center"/>
    </xf>
    <xf numFmtId="167" fontId="3" fillId="5" borderId="110" xfId="0" applyNumberFormat="1" applyFont="1" applyFill="1" applyBorder="1" applyAlignment="1" applyProtection="1">
      <alignment horizontal="center"/>
    </xf>
    <xf numFmtId="37" fontId="0" fillId="5" borderId="111" xfId="0" applyFill="1" applyBorder="1" applyProtection="1"/>
    <xf numFmtId="37" fontId="3" fillId="6" borderId="108" xfId="0" applyFont="1" applyFill="1" applyBorder="1" applyAlignment="1" applyProtection="1">
      <alignment horizontal="center"/>
    </xf>
    <xf numFmtId="37" fontId="3" fillId="6" borderId="49" xfId="0" applyNumberFormat="1" applyFont="1" applyFill="1" applyBorder="1" applyAlignment="1" applyProtection="1">
      <alignment horizontal="right"/>
    </xf>
    <xf numFmtId="167" fontId="3" fillId="6" borderId="49" xfId="0" applyNumberFormat="1" applyFont="1" applyFill="1" applyBorder="1" applyAlignment="1" applyProtection="1">
      <alignment horizontal="center"/>
    </xf>
    <xf numFmtId="168" fontId="3" fillId="6" borderId="111" xfId="0" applyNumberFormat="1" applyFont="1" applyFill="1" applyBorder="1" applyAlignment="1" applyProtection="1">
      <alignment horizontal="right"/>
    </xf>
    <xf numFmtId="37" fontId="3" fillId="7" borderId="62" xfId="0" applyFont="1" applyFill="1" applyBorder="1" applyAlignment="1" applyProtection="1">
      <alignment horizontal="center"/>
    </xf>
    <xf numFmtId="37" fontId="3" fillId="7" borderId="50" xfId="0" applyFont="1" applyFill="1" applyBorder="1" applyAlignment="1" applyProtection="1">
      <alignment horizontal="right"/>
    </xf>
    <xf numFmtId="167" fontId="3" fillId="7" borderId="66" xfId="0" applyNumberFormat="1" applyFont="1" applyFill="1" applyBorder="1" applyAlignment="1" applyProtection="1">
      <alignment horizontal="center"/>
    </xf>
    <xf numFmtId="9" fontId="3" fillId="3" borderId="86" xfId="4" applyFont="1" applyFill="1" applyBorder="1" applyAlignment="1" applyProtection="1">
      <alignment horizontal="center"/>
    </xf>
    <xf numFmtId="37" fontId="3" fillId="0" borderId="67" xfId="0" applyFont="1" applyFill="1" applyBorder="1" applyAlignment="1" applyProtection="1">
      <alignment horizontal="right"/>
    </xf>
    <xf numFmtId="37" fontId="0" fillId="0" borderId="50" xfId="0" applyFill="1" applyBorder="1" applyProtection="1"/>
    <xf numFmtId="37" fontId="3" fillId="0" borderId="50" xfId="0" applyFont="1" applyFill="1" applyBorder="1" applyAlignment="1" applyProtection="1">
      <alignment horizontal="right"/>
    </xf>
    <xf numFmtId="37" fontId="3" fillId="0" borderId="66" xfId="0" applyNumberFormat="1" applyFont="1" applyFill="1" applyBorder="1" applyProtection="1"/>
    <xf numFmtId="37" fontId="3" fillId="0" borderId="108" xfId="0" applyNumberFormat="1" applyFont="1" applyFill="1" applyBorder="1" applyProtection="1"/>
    <xf numFmtId="37" fontId="3" fillId="0" borderId="49" xfId="0" applyNumberFormat="1" applyFont="1" applyFill="1" applyBorder="1" applyProtection="1"/>
    <xf numFmtId="37" fontId="12" fillId="0" borderId="78" xfId="0" applyFont="1" applyFill="1" applyBorder="1" applyAlignment="1" applyProtection="1">
      <alignment horizontal="center"/>
    </xf>
    <xf numFmtId="37" fontId="12" fillId="0" borderId="51" xfId="0" applyFont="1" applyFill="1" applyBorder="1" applyAlignment="1" applyProtection="1">
      <alignment horizontal="center"/>
    </xf>
    <xf numFmtId="9" fontId="3" fillId="0" borderId="108" xfId="4" applyFont="1" applyFill="1" applyBorder="1" applyAlignment="1" applyProtection="1">
      <alignment horizontal="right"/>
    </xf>
    <xf numFmtId="43" fontId="3" fillId="0" borderId="86" xfId="1" applyFont="1" applyFill="1" applyBorder="1" applyAlignment="1" applyProtection="1">
      <alignment horizontal="right"/>
    </xf>
    <xf numFmtId="37" fontId="3" fillId="0" borderId="51" xfId="0" applyNumberFormat="1" applyFont="1" applyFill="1" applyBorder="1" applyProtection="1"/>
    <xf numFmtId="37" fontId="3" fillId="0" borderId="108" xfId="0" applyFont="1" applyFill="1" applyBorder="1" applyAlignment="1" applyProtection="1">
      <alignment horizontal="center"/>
    </xf>
    <xf numFmtId="37" fontId="3" fillId="0" borderId="51" xfId="0" applyFont="1" applyFill="1" applyBorder="1" applyAlignment="1" applyProtection="1">
      <alignment horizontal="center"/>
    </xf>
    <xf numFmtId="37" fontId="0" fillId="0" borderId="112" xfId="0" applyFill="1" applyBorder="1"/>
    <xf numFmtId="37" fontId="9" fillId="0" borderId="113" xfId="0" applyFont="1" applyFill="1" applyBorder="1" applyAlignment="1">
      <alignment horizontal="center"/>
    </xf>
    <xf numFmtId="37" fontId="0" fillId="0" borderId="113" xfId="0" applyFill="1" applyBorder="1"/>
    <xf numFmtId="37" fontId="0" fillId="0" borderId="113" xfId="0" applyFill="1" applyBorder="1" applyAlignment="1">
      <alignment horizontal="center"/>
    </xf>
    <xf numFmtId="37" fontId="0" fillId="0" borderId="113" xfId="0" applyFill="1" applyBorder="1" applyProtection="1"/>
    <xf numFmtId="165" fontId="0" fillId="0" borderId="113" xfId="0" applyNumberFormat="1" applyFill="1" applyBorder="1" applyProtection="1"/>
    <xf numFmtId="164" fontId="10" fillId="0" borderId="113" xfId="1" applyNumberFormat="1" applyFont="1" applyFill="1" applyBorder="1" applyAlignment="1" applyProtection="1">
      <alignment horizontal="center"/>
    </xf>
    <xf numFmtId="37" fontId="3" fillId="0" borderId="114" xfId="0" applyNumberFormat="1" applyFont="1" applyFill="1" applyBorder="1" applyProtection="1"/>
    <xf numFmtId="37" fontId="0" fillId="0" borderId="115" xfId="0" applyFill="1" applyBorder="1" applyProtection="1"/>
    <xf numFmtId="166" fontId="3" fillId="0" borderId="49" xfId="0" applyNumberFormat="1" applyFont="1" applyFill="1" applyBorder="1" applyProtection="1">
      <protection locked="0"/>
    </xf>
    <xf numFmtId="166" fontId="0" fillId="0" borderId="46" xfId="0" applyNumberFormat="1" applyBorder="1" applyProtection="1">
      <protection locked="0"/>
    </xf>
    <xf numFmtId="172" fontId="3" fillId="0" borderId="116" xfId="0" applyNumberFormat="1" applyFont="1" applyFill="1" applyBorder="1" applyProtection="1">
      <protection locked="0"/>
    </xf>
    <xf numFmtId="172" fontId="0" fillId="0" borderId="46" xfId="0" applyNumberFormat="1" applyBorder="1" applyProtection="1">
      <protection locked="0"/>
    </xf>
    <xf numFmtId="172" fontId="3" fillId="0" borderId="49" xfId="0" applyNumberFormat="1" applyFont="1" applyFill="1" applyBorder="1" applyProtection="1">
      <protection locked="0"/>
    </xf>
    <xf numFmtId="43" fontId="21" fillId="2" borderId="117" xfId="1" applyFont="1" applyFill="1" applyBorder="1" applyAlignment="1" applyProtection="1">
      <alignment horizontal="center"/>
    </xf>
    <xf numFmtId="37" fontId="26" fillId="14" borderId="52" xfId="0" applyFont="1" applyFill="1" applyBorder="1" applyAlignment="1">
      <alignment horizontal="center" wrapText="1"/>
    </xf>
    <xf numFmtId="37" fontId="26" fillId="14" borderId="52" xfId="0" applyFont="1" applyFill="1" applyBorder="1" applyAlignment="1">
      <alignment horizontal="center"/>
    </xf>
    <xf numFmtId="37" fontId="26" fillId="0" borderId="1" xfId="0" applyFont="1" applyFill="1" applyBorder="1" applyAlignment="1">
      <alignment horizontal="center"/>
    </xf>
    <xf numFmtId="37" fontId="58" fillId="0" borderId="0" xfId="0" applyFont="1" applyFill="1" applyBorder="1" applyAlignment="1">
      <alignment horizontal="center" vertical="center"/>
    </xf>
    <xf numFmtId="37" fontId="59" fillId="0" borderId="0" xfId="0" applyFont="1" applyFill="1" applyBorder="1" applyAlignment="1">
      <alignment horizontal="center" vertical="center" wrapText="1"/>
    </xf>
    <xf numFmtId="164" fontId="3" fillId="5" borderId="117" xfId="1" applyNumberFormat="1" applyFont="1" applyFill="1" applyBorder="1" applyAlignment="1" applyProtection="1">
      <alignment horizontal="center"/>
      <protection locked="0"/>
    </xf>
    <xf numFmtId="164" fontId="3" fillId="5" borderId="56" xfId="1" applyNumberFormat="1" applyFont="1" applyFill="1" applyBorder="1" applyAlignment="1" applyProtection="1">
      <alignment horizontal="center"/>
      <protection locked="0"/>
    </xf>
    <xf numFmtId="164" fontId="3" fillId="5" borderId="118" xfId="1" applyNumberFormat="1" applyFont="1" applyFill="1" applyBorder="1" applyAlignment="1" applyProtection="1">
      <alignment horizontal="center"/>
      <protection locked="0"/>
    </xf>
    <xf numFmtId="37" fontId="13" fillId="8" borderId="67" xfId="0" applyFont="1" applyFill="1" applyBorder="1" applyAlignment="1" applyProtection="1">
      <alignment horizontal="center" wrapText="1"/>
    </xf>
    <xf numFmtId="165" fontId="13" fillId="5" borderId="28" xfId="0" applyNumberFormat="1" applyFont="1" applyFill="1" applyBorder="1" applyAlignment="1" applyProtection="1">
      <alignment horizontal="center" wrapText="1"/>
    </xf>
    <xf numFmtId="164" fontId="3" fillId="5" borderId="119" xfId="1" applyNumberFormat="1" applyFont="1" applyFill="1" applyBorder="1" applyAlignment="1" applyProtection="1">
      <alignment horizontal="center"/>
      <protection locked="0"/>
    </xf>
    <xf numFmtId="164" fontId="3" fillId="5" borderId="120" xfId="1" applyNumberFormat="1" applyFont="1" applyFill="1" applyBorder="1" applyAlignment="1" applyProtection="1">
      <alignment horizontal="center"/>
      <protection locked="0"/>
    </xf>
    <xf numFmtId="164" fontId="3" fillId="5" borderId="121" xfId="1" applyNumberFormat="1" applyFont="1" applyFill="1" applyBorder="1" applyAlignment="1" applyProtection="1">
      <alignment horizontal="center"/>
      <protection locked="0"/>
    </xf>
    <xf numFmtId="170" fontId="25" fillId="0" borderId="33" xfId="0" applyNumberFormat="1" applyFont="1" applyFill="1" applyBorder="1" applyAlignment="1">
      <alignment horizontal="center"/>
    </xf>
    <xf numFmtId="9" fontId="41" fillId="0" borderId="20" xfId="4" applyFont="1" applyFill="1" applyBorder="1" applyAlignment="1">
      <alignment horizontal="center" wrapText="1"/>
    </xf>
    <xf numFmtId="9" fontId="41" fillId="0" borderId="10" xfId="4" applyFont="1" applyFill="1" applyBorder="1" applyAlignment="1">
      <alignment horizontal="center" wrapText="1"/>
    </xf>
    <xf numFmtId="0" fontId="34" fillId="22" borderId="46" xfId="0" applyNumberFormat="1" applyFont="1" applyFill="1" applyBorder="1" applyAlignment="1">
      <alignment horizontal="center"/>
    </xf>
    <xf numFmtId="37" fontId="26" fillId="0" borderId="1" xfId="0" applyFont="1" applyBorder="1" applyAlignment="1">
      <alignment horizontal="center"/>
    </xf>
    <xf numFmtId="170" fontId="41" fillId="0" borderId="1" xfId="0" applyNumberFormat="1" applyFont="1" applyBorder="1" applyAlignment="1">
      <alignment horizontal="center"/>
    </xf>
    <xf numFmtId="170" fontId="25" fillId="0" borderId="0" xfId="0" applyNumberFormat="1" applyFont="1" applyFill="1" applyBorder="1" applyAlignment="1">
      <alignment horizontal="center"/>
    </xf>
    <xf numFmtId="9" fontId="47" fillId="18" borderId="29" xfId="4" applyFont="1" applyFill="1" applyBorder="1" applyAlignment="1">
      <alignment horizontal="center"/>
    </xf>
    <xf numFmtId="164" fontId="46" fillId="0" borderId="122" xfId="1" applyNumberFormat="1" applyFont="1" applyBorder="1" applyProtection="1">
      <protection locked="0"/>
    </xf>
    <xf numFmtId="164" fontId="46" fillId="0" borderId="13" xfId="1" applyNumberFormat="1" applyFont="1" applyBorder="1" applyProtection="1">
      <protection locked="0"/>
    </xf>
    <xf numFmtId="164" fontId="46" fillId="0" borderId="123" xfId="1" applyNumberFormat="1" applyFont="1" applyBorder="1" applyProtection="1">
      <protection locked="0"/>
    </xf>
    <xf numFmtId="9" fontId="47" fillId="18" borderId="1" xfId="4" applyFont="1" applyFill="1" applyBorder="1" applyAlignment="1">
      <alignment horizontal="center"/>
    </xf>
    <xf numFmtId="37" fontId="0" fillId="23" borderId="0" xfId="0" applyFill="1"/>
    <xf numFmtId="37" fontId="0" fillId="23" borderId="41" xfId="0" applyFill="1" applyBorder="1"/>
    <xf numFmtId="37" fontId="0" fillId="0" borderId="55" xfId="0" applyFill="1" applyBorder="1"/>
    <xf numFmtId="39" fontId="10" fillId="0" borderId="72" xfId="1" applyNumberFormat="1" applyFont="1" applyBorder="1" applyAlignment="1">
      <alignment horizontal="center"/>
    </xf>
    <xf numFmtId="2" fontId="0" fillId="0" borderId="1" xfId="1" applyNumberFormat="1" applyFont="1" applyBorder="1" applyAlignment="1">
      <alignment horizontal="center"/>
    </xf>
    <xf numFmtId="172" fontId="3" fillId="0" borderId="124" xfId="0" applyNumberFormat="1" applyFont="1" applyFill="1" applyBorder="1" applyProtection="1">
      <protection locked="0"/>
    </xf>
    <xf numFmtId="37" fontId="9" fillId="0" borderId="0" xfId="0" applyFont="1" applyAlignment="1">
      <alignment horizontal="center"/>
    </xf>
    <xf numFmtId="166" fontId="3" fillId="0" borderId="124" xfId="0" applyNumberFormat="1" applyFont="1" applyFill="1" applyBorder="1" applyProtection="1">
      <protection locked="0"/>
    </xf>
    <xf numFmtId="9" fontId="43" fillId="24" borderId="100" xfId="4" applyFont="1" applyFill="1" applyBorder="1" applyAlignment="1" applyProtection="1">
      <alignment horizontal="center" wrapText="1"/>
    </xf>
    <xf numFmtId="165" fontId="42" fillId="5" borderId="84" xfId="3" applyNumberFormat="1" applyFont="1" applyFill="1" applyBorder="1" applyAlignment="1" applyProtection="1">
      <alignment horizontal="center" vertical="center" wrapText="1"/>
    </xf>
    <xf numFmtId="165" fontId="42" fillId="9" borderId="84" xfId="3" applyNumberFormat="1" applyFont="1" applyFill="1" applyBorder="1" applyAlignment="1" applyProtection="1">
      <alignment horizontal="center" wrapText="1"/>
    </xf>
    <xf numFmtId="0" fontId="42" fillId="13" borderId="46" xfId="3" applyFont="1" applyFill="1" applyBorder="1" applyAlignment="1">
      <alignment horizontal="center" vertical="center" wrapText="1"/>
    </xf>
    <xf numFmtId="0" fontId="42" fillId="4" borderId="125" xfId="3" applyFont="1" applyFill="1" applyBorder="1" applyAlignment="1" applyProtection="1">
      <alignment horizontal="center" vertical="center" wrapText="1"/>
    </xf>
    <xf numFmtId="0" fontId="42" fillId="4" borderId="126" xfId="3" applyFont="1" applyFill="1" applyBorder="1" applyAlignment="1" applyProtection="1">
      <alignment horizontal="center" vertical="center" wrapText="1"/>
    </xf>
    <xf numFmtId="0" fontId="42" fillId="4" borderId="84" xfId="3" applyFont="1" applyFill="1" applyBorder="1" applyAlignment="1" applyProtection="1">
      <alignment horizontal="center" vertical="center" wrapText="1"/>
    </xf>
    <xf numFmtId="37" fontId="42" fillId="4" borderId="102" xfId="0" applyFont="1" applyFill="1" applyBorder="1" applyAlignment="1" applyProtection="1">
      <alignment horizontal="center" vertical="center" wrapText="1"/>
    </xf>
    <xf numFmtId="37" fontId="42" fillId="13" borderId="46" xfId="0" applyFont="1" applyFill="1" applyBorder="1" applyAlignment="1" applyProtection="1">
      <alignment horizontal="left" vertical="center" wrapText="1"/>
      <protection locked="0"/>
    </xf>
    <xf numFmtId="43" fontId="42" fillId="5" borderId="84" xfId="1" applyFont="1" applyFill="1" applyBorder="1" applyAlignment="1" applyProtection="1">
      <alignment horizontal="center" vertical="center" wrapText="1"/>
    </xf>
    <xf numFmtId="164" fontId="42" fillId="5" borderId="84" xfId="1" applyNumberFormat="1" applyFont="1" applyFill="1" applyBorder="1" applyAlignment="1" applyProtection="1">
      <alignment horizontal="center" vertical="center" wrapText="1"/>
    </xf>
    <xf numFmtId="0" fontId="42" fillId="8" borderId="84" xfId="3" applyFont="1" applyFill="1" applyBorder="1" applyAlignment="1" applyProtection="1">
      <alignment horizontal="center" vertical="center" wrapText="1"/>
    </xf>
    <xf numFmtId="10" fontId="42" fillId="8" borderId="84" xfId="3" applyNumberFormat="1" applyFont="1" applyFill="1" applyBorder="1" applyAlignment="1" applyProtection="1">
      <alignment horizontal="center" vertical="center" wrapText="1"/>
    </xf>
    <xf numFmtId="0" fontId="42" fillId="9" borderId="84" xfId="3" applyFont="1" applyFill="1" applyBorder="1" applyAlignment="1" applyProtection="1">
      <alignment horizontal="center" vertical="center" wrapText="1"/>
    </xf>
    <xf numFmtId="165" fontId="42" fillId="9" borderId="84" xfId="3" applyNumberFormat="1" applyFont="1" applyFill="1" applyBorder="1" applyAlignment="1" applyProtection="1">
      <alignment horizontal="center" vertical="center" wrapText="1"/>
    </xf>
    <xf numFmtId="0" fontId="45" fillId="24" borderId="127" xfId="3" applyFont="1" applyFill="1" applyBorder="1" applyAlignment="1">
      <alignment horizontal="center" vertical="center" wrapText="1"/>
    </xf>
    <xf numFmtId="0" fontId="45" fillId="24" borderId="46" xfId="3" applyFont="1" applyFill="1" applyBorder="1" applyAlignment="1">
      <alignment horizontal="center"/>
    </xf>
    <xf numFmtId="0" fontId="45" fillId="14" borderId="46" xfId="3" applyFont="1" applyFill="1" applyBorder="1" applyAlignment="1">
      <alignment horizontal="center" vertical="center"/>
    </xf>
    <xf numFmtId="37" fontId="44" fillId="0" borderId="54" xfId="0" applyFont="1" applyFill="1" applyBorder="1" applyAlignment="1" applyProtection="1">
      <alignment horizontal="left" vertical="center" wrapText="1"/>
      <protection locked="0"/>
    </xf>
    <xf numFmtId="0" fontId="44" fillId="0" borderId="128" xfId="3" applyFont="1" applyBorder="1" applyAlignment="1">
      <alignment vertical="center" wrapText="1"/>
    </xf>
    <xf numFmtId="0" fontId="44" fillId="0" borderId="54" xfId="3" applyFont="1" applyBorder="1" applyAlignment="1">
      <alignment vertical="center"/>
    </xf>
    <xf numFmtId="0" fontId="44" fillId="0" borderId="129" xfId="3" applyFont="1" applyBorder="1" applyAlignment="1">
      <alignment vertical="center" wrapText="1"/>
    </xf>
    <xf numFmtId="0" fontId="44" fillId="0" borderId="127" xfId="3" applyFont="1" applyBorder="1" applyAlignment="1">
      <alignment vertical="center" wrapText="1"/>
    </xf>
    <xf numFmtId="0" fontId="44" fillId="0" borderId="130" xfId="3" applyFont="1" applyBorder="1" applyAlignment="1">
      <alignment vertical="center" wrapText="1"/>
    </xf>
    <xf numFmtId="0" fontId="42" fillId="0" borderId="127" xfId="3" applyFont="1" applyBorder="1" applyAlignment="1">
      <alignment vertical="center" wrapText="1"/>
    </xf>
    <xf numFmtId="9" fontId="7" fillId="0" borderId="131" xfId="4" applyFont="1" applyFill="1" applyBorder="1" applyAlignment="1" applyProtection="1">
      <alignment horizontal="center"/>
    </xf>
    <xf numFmtId="9" fontId="7" fillId="0" borderId="103" xfId="4" applyFont="1" applyFill="1" applyBorder="1" applyAlignment="1" applyProtection="1">
      <alignment horizontal="center"/>
    </xf>
    <xf numFmtId="9" fontId="7" fillId="0" borderId="77" xfId="4" applyFont="1" applyFill="1" applyBorder="1" applyAlignment="1" applyProtection="1">
      <alignment horizontal="center"/>
    </xf>
    <xf numFmtId="37" fontId="60" fillId="24" borderId="46" xfId="0" applyFont="1" applyFill="1" applyBorder="1" applyAlignment="1" applyProtection="1">
      <alignment horizontal="center" vertical="center" wrapText="1"/>
    </xf>
    <xf numFmtId="0" fontId="17" fillId="18" borderId="46" xfId="3" applyFont="1" applyFill="1" applyBorder="1" applyAlignment="1">
      <alignment horizontal="center" vertical="center"/>
    </xf>
    <xf numFmtId="0" fontId="44" fillId="0" borderId="46" xfId="3" applyFont="1" applyBorder="1" applyAlignment="1">
      <alignment vertical="center" wrapText="1"/>
    </xf>
    <xf numFmtId="0" fontId="16" fillId="0" borderId="83" xfId="3" applyFont="1" applyBorder="1" applyAlignment="1">
      <alignment vertical="center"/>
    </xf>
    <xf numFmtId="0" fontId="19" fillId="0" borderId="83" xfId="3" applyFont="1" applyBorder="1" applyAlignment="1">
      <alignment vertical="center"/>
    </xf>
    <xf numFmtId="0" fontId="16" fillId="0" borderId="93" xfId="3" applyFont="1" applyBorder="1" applyAlignment="1">
      <alignment vertical="center"/>
    </xf>
    <xf numFmtId="0" fontId="19" fillId="6" borderId="25" xfId="3" applyFont="1" applyFill="1" applyBorder="1" applyAlignment="1">
      <alignment horizontal="center" vertical="center" textRotation="90"/>
    </xf>
    <xf numFmtId="0" fontId="19" fillId="7" borderId="25" xfId="3" applyFont="1" applyFill="1" applyBorder="1" applyAlignment="1">
      <alignment horizontal="center" vertical="center" textRotation="90"/>
    </xf>
    <xf numFmtId="0" fontId="18" fillId="5" borderId="16" xfId="3" applyFont="1" applyFill="1" applyBorder="1" applyAlignment="1">
      <alignment horizontal="center" vertical="center" textRotation="255" wrapText="1"/>
    </xf>
    <xf numFmtId="0" fontId="18" fillId="5" borderId="1" xfId="3" applyFont="1" applyFill="1" applyBorder="1" applyAlignment="1">
      <alignment horizontal="center" vertical="center" textRotation="255"/>
    </xf>
    <xf numFmtId="0" fontId="18" fillId="0" borderId="1" xfId="3" applyFont="1" applyBorder="1" applyAlignment="1">
      <alignment horizontal="center" vertical="center" textRotation="255" wrapText="1"/>
    </xf>
    <xf numFmtId="0" fontId="18" fillId="0" borderId="1" xfId="3" applyFont="1" applyBorder="1" applyAlignment="1">
      <alignment horizontal="center" vertical="center" textRotation="255"/>
    </xf>
    <xf numFmtId="0" fontId="18" fillId="0" borderId="132" xfId="3" applyFont="1" applyBorder="1" applyAlignment="1">
      <alignment horizontal="center" vertical="center" textRotation="255" wrapText="1"/>
    </xf>
    <xf numFmtId="0" fontId="18" fillId="0" borderId="84" xfId="3" applyFont="1" applyBorder="1" applyAlignment="1">
      <alignment horizontal="center" vertical="center" textRotation="255"/>
    </xf>
    <xf numFmtId="0" fontId="18" fillId="0" borderId="133" xfId="3" applyFont="1" applyBorder="1" applyAlignment="1">
      <alignment horizontal="center" vertical="center" textRotation="255"/>
    </xf>
    <xf numFmtId="37" fontId="7" fillId="13" borderId="46" xfId="0" applyFont="1" applyFill="1" applyBorder="1" applyAlignment="1" applyProtection="1">
      <alignment horizontal="left"/>
    </xf>
    <xf numFmtId="37" fontId="7" fillId="13" borderId="46" xfId="0" applyFont="1" applyFill="1" applyBorder="1" applyAlignment="1" applyProtection="1">
      <alignment horizontal="left"/>
      <protection locked="0"/>
    </xf>
    <xf numFmtId="37" fontId="0" fillId="0" borderId="82" xfId="0" applyFill="1" applyBorder="1" applyAlignment="1">
      <alignment horizontal="center" wrapText="1"/>
    </xf>
    <xf numFmtId="37" fontId="0" fillId="0" borderId="72" xfId="0" applyFill="1" applyBorder="1" applyAlignment="1">
      <alignment horizontal="center" wrapText="1"/>
    </xf>
    <xf numFmtId="37" fontId="6" fillId="18" borderId="131" xfId="0" applyFont="1" applyFill="1" applyBorder="1" applyAlignment="1" applyProtection="1">
      <alignment horizontal="center"/>
      <protection locked="0"/>
    </xf>
    <xf numFmtId="37" fontId="6" fillId="18" borderId="101" xfId="0" applyFont="1" applyFill="1" applyBorder="1" applyAlignment="1" applyProtection="1">
      <alignment horizontal="center"/>
      <protection locked="0"/>
    </xf>
    <xf numFmtId="37" fontId="32" fillId="13" borderId="142" xfId="0" applyFont="1" applyFill="1" applyBorder="1" applyAlignment="1" applyProtection="1">
      <alignment horizontal="left"/>
    </xf>
    <xf numFmtId="37" fontId="32" fillId="13" borderId="143" xfId="0" applyFont="1" applyFill="1" applyBorder="1" applyAlignment="1" applyProtection="1">
      <alignment horizontal="left"/>
    </xf>
    <xf numFmtId="37" fontId="32" fillId="0" borderId="142" xfId="0" applyFont="1" applyFill="1" applyBorder="1" applyAlignment="1" applyProtection="1">
      <alignment horizontal="left"/>
      <protection locked="0"/>
    </xf>
    <xf numFmtId="37" fontId="32" fillId="0" borderId="144" xfId="0" applyFont="1" applyFill="1" applyBorder="1" applyAlignment="1" applyProtection="1">
      <alignment horizontal="left"/>
      <protection locked="0"/>
    </xf>
    <xf numFmtId="37" fontId="32" fillId="0" borderId="143" xfId="0" applyFont="1" applyFill="1" applyBorder="1" applyAlignment="1" applyProtection="1">
      <alignment horizontal="left"/>
      <protection locked="0"/>
    </xf>
    <xf numFmtId="37" fontId="21" fillId="2" borderId="72" xfId="0" applyFont="1" applyFill="1" applyBorder="1" applyAlignment="1" applyProtection="1">
      <alignment horizontal="center"/>
    </xf>
    <xf numFmtId="37" fontId="21" fillId="2" borderId="117" xfId="0" applyFont="1" applyFill="1" applyBorder="1" applyAlignment="1" applyProtection="1">
      <alignment horizontal="center"/>
    </xf>
    <xf numFmtId="37" fontId="21" fillId="2" borderId="93" xfId="0" applyFont="1" applyFill="1" applyBorder="1" applyAlignment="1" applyProtection="1">
      <alignment horizontal="center"/>
    </xf>
    <xf numFmtId="37" fontId="7" fillId="0" borderId="46" xfId="0" applyFont="1" applyFill="1" applyBorder="1" applyAlignment="1" applyProtection="1">
      <alignment horizontal="right"/>
    </xf>
    <xf numFmtId="37" fontId="47" fillId="0" borderId="0" xfId="0" applyFont="1" applyBorder="1" applyAlignment="1">
      <alignment horizontal="center"/>
    </xf>
    <xf numFmtId="37" fontId="32" fillId="13" borderId="73" xfId="0" applyFont="1" applyFill="1" applyBorder="1" applyAlignment="1" applyProtection="1">
      <alignment horizontal="left"/>
    </xf>
    <xf numFmtId="37" fontId="32" fillId="13" borderId="72" xfId="0" applyFont="1" applyFill="1" applyBorder="1" applyAlignment="1" applyProtection="1">
      <alignment horizontal="left"/>
    </xf>
    <xf numFmtId="37" fontId="32" fillId="0" borderId="137" xfId="0" applyFont="1" applyFill="1" applyBorder="1" applyAlignment="1" applyProtection="1">
      <alignment horizontal="left"/>
      <protection locked="0"/>
    </xf>
    <xf numFmtId="37" fontId="32" fillId="0" borderId="138" xfId="0" applyFont="1" applyFill="1" applyBorder="1" applyAlignment="1" applyProtection="1">
      <alignment horizontal="left"/>
      <protection locked="0"/>
    </xf>
    <xf numFmtId="37" fontId="32" fillId="0" borderId="139" xfId="0" applyFont="1" applyFill="1" applyBorder="1" applyAlignment="1" applyProtection="1">
      <alignment horizontal="left"/>
      <protection locked="0"/>
    </xf>
    <xf numFmtId="37" fontId="32" fillId="13" borderId="46" xfId="0" applyFont="1" applyFill="1" applyBorder="1" applyAlignment="1" applyProtection="1">
      <alignment horizontal="left"/>
    </xf>
    <xf numFmtId="37" fontId="32" fillId="0" borderId="140" xfId="0" applyFont="1" applyFill="1" applyBorder="1" applyAlignment="1" applyProtection="1">
      <alignment horizontal="left"/>
      <protection locked="0"/>
    </xf>
    <xf numFmtId="37" fontId="32" fillId="0" borderId="41" xfId="0" applyFont="1" applyFill="1" applyBorder="1" applyAlignment="1" applyProtection="1">
      <alignment horizontal="left"/>
      <protection locked="0"/>
    </xf>
    <xf numFmtId="37" fontId="32" fillId="0" borderId="141" xfId="0" applyFont="1" applyFill="1" applyBorder="1" applyAlignment="1" applyProtection="1">
      <alignment horizontal="left"/>
      <protection locked="0"/>
    </xf>
    <xf numFmtId="165" fontId="7" fillId="24" borderId="134" xfId="0" applyNumberFormat="1" applyFont="1" applyFill="1" applyBorder="1" applyAlignment="1" applyProtection="1">
      <alignment horizontal="center"/>
    </xf>
    <xf numFmtId="165" fontId="7" fillId="24" borderId="94" xfId="0" applyNumberFormat="1" applyFont="1" applyFill="1" applyBorder="1" applyAlignment="1" applyProtection="1">
      <alignment horizontal="center"/>
    </xf>
    <xf numFmtId="37" fontId="59" fillId="0" borderId="46" xfId="0" applyFont="1" applyFill="1" applyBorder="1" applyAlignment="1" applyProtection="1">
      <alignment horizontal="center"/>
    </xf>
    <xf numFmtId="37" fontId="9" fillId="0" borderId="135" xfId="0" applyFont="1" applyBorder="1" applyAlignment="1" applyProtection="1">
      <alignment horizontal="center"/>
    </xf>
    <xf numFmtId="37" fontId="9" fillId="0" borderId="136" xfId="0" applyFont="1" applyBorder="1" applyAlignment="1" applyProtection="1">
      <alignment horizontal="center"/>
    </xf>
    <xf numFmtId="37" fontId="7" fillId="6" borderId="82" xfId="0" applyFont="1" applyFill="1" applyBorder="1" applyAlignment="1" applyProtection="1">
      <alignment horizontal="center"/>
    </xf>
    <xf numFmtId="37" fontId="7" fillId="6" borderId="0" xfId="0" applyFont="1" applyFill="1" applyBorder="1" applyAlignment="1" applyProtection="1">
      <alignment horizontal="center"/>
    </xf>
    <xf numFmtId="37" fontId="7" fillId="6" borderId="83" xfId="0" applyFont="1" applyFill="1" applyBorder="1" applyAlignment="1" applyProtection="1">
      <alignment horizontal="center"/>
    </xf>
    <xf numFmtId="165" fontId="7" fillId="0" borderId="40" xfId="0" applyNumberFormat="1" applyFont="1" applyFill="1" applyBorder="1" applyAlignment="1" applyProtection="1">
      <alignment horizontal="center"/>
    </xf>
    <xf numFmtId="165" fontId="7" fillId="0" borderId="42" xfId="0" applyNumberFormat="1" applyFont="1" applyFill="1" applyBorder="1" applyAlignment="1" applyProtection="1">
      <alignment horizontal="center"/>
    </xf>
    <xf numFmtId="43" fontId="7" fillId="0" borderId="40" xfId="1" applyFont="1" applyFill="1" applyBorder="1" applyAlignment="1" applyProtection="1">
      <alignment horizontal="center"/>
    </xf>
    <xf numFmtId="43" fontId="7" fillId="0" borderId="41" xfId="1" applyFont="1" applyFill="1" applyBorder="1" applyAlignment="1" applyProtection="1">
      <alignment horizontal="center"/>
    </xf>
    <xf numFmtId="43" fontId="7" fillId="0" borderId="42" xfId="1" applyFont="1" applyFill="1" applyBorder="1" applyAlignment="1" applyProtection="1">
      <alignment horizontal="center"/>
    </xf>
    <xf numFmtId="43" fontId="21" fillId="2" borderId="72" xfId="1" applyFont="1" applyFill="1" applyBorder="1" applyAlignment="1" applyProtection="1">
      <alignment horizontal="center"/>
    </xf>
    <xf numFmtId="43" fontId="21" fillId="2" borderId="117" xfId="1" applyFont="1" applyFill="1" applyBorder="1" applyAlignment="1" applyProtection="1">
      <alignment horizontal="center"/>
    </xf>
    <xf numFmtId="43" fontId="21" fillId="2" borderId="93" xfId="1" applyFont="1" applyFill="1" applyBorder="1" applyAlignment="1" applyProtection="1">
      <alignment horizontal="center"/>
    </xf>
    <xf numFmtId="37" fontId="21" fillId="2" borderId="56" xfId="0" applyFont="1" applyFill="1" applyBorder="1" applyAlignment="1" applyProtection="1">
      <alignment horizontal="center"/>
    </xf>
    <xf numFmtId="37" fontId="21" fillId="2" borderId="54" xfId="0" applyFont="1" applyFill="1" applyBorder="1" applyAlignment="1" applyProtection="1">
      <alignment horizontal="center"/>
    </xf>
    <xf numFmtId="37" fontId="7" fillId="0" borderId="46" xfId="0" applyFont="1" applyFill="1" applyBorder="1" applyProtection="1"/>
    <xf numFmtId="37" fontId="7" fillId="22" borderId="131" xfId="0" applyFont="1" applyFill="1" applyBorder="1" applyAlignment="1" applyProtection="1">
      <alignment horizontal="center"/>
      <protection locked="0"/>
    </xf>
    <xf numFmtId="37" fontId="7" fillId="22" borderId="101" xfId="0" applyFont="1" applyFill="1" applyBorder="1" applyAlignment="1" applyProtection="1">
      <alignment horizontal="center"/>
      <protection locked="0"/>
    </xf>
    <xf numFmtId="37" fontId="7" fillId="25" borderId="131" xfId="0" applyFont="1" applyFill="1" applyBorder="1" applyAlignment="1" applyProtection="1">
      <alignment horizontal="center"/>
      <protection locked="0"/>
    </xf>
    <xf numFmtId="37" fontId="7" fillId="25" borderId="101" xfId="0" applyFont="1" applyFill="1" applyBorder="1" applyAlignment="1" applyProtection="1">
      <alignment horizontal="center"/>
      <protection locked="0"/>
    </xf>
    <xf numFmtId="37" fontId="7" fillId="7" borderId="82" xfId="0" applyFont="1" applyFill="1" applyBorder="1" applyAlignment="1" applyProtection="1">
      <alignment horizontal="center"/>
    </xf>
    <xf numFmtId="37" fontId="7" fillId="7" borderId="0" xfId="0" applyFont="1" applyFill="1" applyBorder="1" applyAlignment="1" applyProtection="1">
      <alignment horizontal="center"/>
    </xf>
    <xf numFmtId="37" fontId="7" fillId="7" borderId="83" xfId="0" applyFont="1" applyFill="1" applyBorder="1" applyAlignment="1" applyProtection="1">
      <alignment horizontal="center"/>
    </xf>
    <xf numFmtId="37" fontId="61" fillId="2" borderId="55" xfId="0" applyFont="1" applyFill="1" applyBorder="1" applyAlignment="1" applyProtection="1">
      <alignment horizontal="center"/>
    </xf>
    <xf numFmtId="37" fontId="61" fillId="2" borderId="56" xfId="0" applyFont="1" applyFill="1" applyBorder="1" applyAlignment="1" applyProtection="1">
      <alignment horizontal="center"/>
    </xf>
    <xf numFmtId="37" fontId="61" fillId="2" borderId="54" xfId="0" applyFont="1" applyFill="1" applyBorder="1" applyAlignment="1" applyProtection="1">
      <alignment horizontal="center"/>
    </xf>
    <xf numFmtId="165" fontId="7" fillId="0" borderId="41" xfId="0" applyNumberFormat="1" applyFont="1" applyFill="1" applyBorder="1" applyAlignment="1" applyProtection="1">
      <alignment horizontal="center"/>
    </xf>
    <xf numFmtId="37" fontId="3" fillId="4" borderId="1" xfId="0" applyFont="1" applyFill="1" applyBorder="1" applyAlignment="1">
      <alignment vertical="center"/>
    </xf>
    <xf numFmtId="37" fontId="3" fillId="4" borderId="13" xfId="0" applyFont="1" applyFill="1" applyBorder="1" applyAlignment="1">
      <alignment vertical="center"/>
    </xf>
    <xf numFmtId="37" fontId="3" fillId="4" borderId="15" xfId="0" applyFont="1" applyFill="1" applyBorder="1" applyAlignment="1">
      <alignment vertical="center"/>
    </xf>
    <xf numFmtId="37" fontId="3" fillId="4" borderId="16" xfId="0" applyFont="1" applyFill="1" applyBorder="1" applyAlignment="1">
      <alignment vertical="center"/>
    </xf>
    <xf numFmtId="37" fontId="3" fillId="0" borderId="1" xfId="0" applyFont="1" applyBorder="1" applyAlignment="1">
      <alignment vertical="center"/>
    </xf>
    <xf numFmtId="37" fontId="7" fillId="0" borderId="55" xfId="0" applyFont="1" applyFill="1" applyBorder="1" applyAlignment="1">
      <alignment horizontal="center"/>
    </xf>
    <xf numFmtId="37" fontId="7" fillId="0" borderId="56" xfId="0" applyFont="1" applyFill="1" applyBorder="1" applyAlignment="1">
      <alignment horizontal="center"/>
    </xf>
    <xf numFmtId="37" fontId="7" fillId="0" borderId="54" xfId="0" applyFont="1" applyFill="1" applyBorder="1" applyAlignment="1">
      <alignment horizontal="center"/>
    </xf>
    <xf numFmtId="37" fontId="39" fillId="22" borderId="25" xfId="0" applyFont="1" applyFill="1" applyBorder="1" applyAlignment="1">
      <alignment horizontal="center"/>
    </xf>
    <xf numFmtId="37" fontId="39" fillId="22" borderId="31" xfId="0" applyFont="1" applyFill="1" applyBorder="1" applyAlignment="1">
      <alignment horizontal="center"/>
    </xf>
    <xf numFmtId="37" fontId="39" fillId="22" borderId="14" xfId="0" applyFont="1" applyFill="1" applyBorder="1" applyAlignment="1">
      <alignment horizontal="center"/>
    </xf>
    <xf numFmtId="37" fontId="3" fillId="4" borderId="13" xfId="0" applyFont="1" applyFill="1" applyBorder="1" applyAlignment="1">
      <alignment horizontal="center" vertical="center"/>
    </xf>
    <xf numFmtId="37" fontId="3" fillId="4" borderId="15" xfId="0" applyFont="1" applyFill="1" applyBorder="1" applyAlignment="1">
      <alignment horizontal="center" vertical="center"/>
    </xf>
    <xf numFmtId="37" fontId="3" fillId="4" borderId="16" xfId="0" applyFont="1" applyFill="1" applyBorder="1" applyAlignment="1">
      <alignment horizontal="center" vertical="center"/>
    </xf>
    <xf numFmtId="37" fontId="62" fillId="0" borderId="145" xfId="0" applyFont="1" applyFill="1" applyBorder="1" applyAlignment="1" applyProtection="1">
      <alignment horizontal="center"/>
      <protection locked="0"/>
    </xf>
    <xf numFmtId="37" fontId="62" fillId="0" borderId="56" xfId="0" applyFont="1" applyFill="1" applyBorder="1" applyAlignment="1" applyProtection="1">
      <alignment horizontal="center"/>
      <protection locked="0"/>
    </xf>
    <xf numFmtId="37" fontId="62" fillId="0" borderId="54" xfId="0" applyFont="1" applyFill="1" applyBorder="1" applyAlignment="1" applyProtection="1">
      <alignment horizontal="center"/>
      <protection locked="0"/>
    </xf>
    <xf numFmtId="37" fontId="7" fillId="0" borderId="55" xfId="0" applyFont="1" applyFill="1" applyBorder="1" applyAlignment="1" applyProtection="1">
      <alignment horizontal="center"/>
    </xf>
    <xf numFmtId="37" fontId="7" fillId="0" borderId="56" xfId="0" applyFont="1" applyFill="1" applyBorder="1" applyAlignment="1" applyProtection="1">
      <alignment horizontal="center"/>
    </xf>
    <xf numFmtId="37" fontId="7" fillId="0" borderId="54" xfId="0" applyFont="1" applyFill="1" applyBorder="1" applyAlignment="1" applyProtection="1">
      <alignment horizontal="center"/>
    </xf>
    <xf numFmtId="37" fontId="62" fillId="18" borderId="71" xfId="0" applyFont="1" applyFill="1" applyBorder="1" applyAlignment="1" applyProtection="1">
      <alignment horizontal="center"/>
      <protection locked="0"/>
    </xf>
    <xf numFmtId="37" fontId="62" fillId="18" borderId="56" xfId="0" applyFont="1" applyFill="1" applyBorder="1" applyAlignment="1" applyProtection="1">
      <alignment horizontal="center"/>
      <protection locked="0"/>
    </xf>
    <xf numFmtId="37" fontId="62" fillId="18" borderId="54" xfId="0" applyFont="1" applyFill="1" applyBorder="1" applyAlignment="1" applyProtection="1">
      <alignment horizontal="center"/>
      <protection locked="0"/>
    </xf>
    <xf numFmtId="37" fontId="36" fillId="19" borderId="55" xfId="0" applyFont="1" applyFill="1" applyBorder="1" applyAlignment="1">
      <alignment horizontal="right"/>
    </xf>
    <xf numFmtId="37" fontId="36" fillId="19" borderId="56" xfId="0" applyFont="1" applyFill="1" applyBorder="1" applyAlignment="1">
      <alignment horizontal="right"/>
    </xf>
    <xf numFmtId="37" fontId="36" fillId="19" borderId="54" xfId="0" applyFont="1" applyFill="1" applyBorder="1" applyAlignment="1">
      <alignment horizontal="right"/>
    </xf>
    <xf numFmtId="37" fontId="7" fillId="0" borderId="34" xfId="0" applyFont="1" applyBorder="1" applyAlignment="1">
      <alignment horizontal="center"/>
    </xf>
    <xf numFmtId="37" fontId="7" fillId="0" borderId="0" xfId="0" applyFont="1" applyBorder="1" applyAlignment="1">
      <alignment horizontal="center"/>
    </xf>
    <xf numFmtId="37" fontId="36" fillId="19" borderId="54" xfId="0" applyFont="1" applyFill="1" applyBorder="1" applyAlignment="1">
      <alignment horizontal="center"/>
    </xf>
    <xf numFmtId="37" fontId="36" fillId="19" borderId="46" xfId="0" applyFont="1" applyFill="1" applyBorder="1" applyAlignment="1">
      <alignment horizontal="center"/>
    </xf>
    <xf numFmtId="37" fontId="7" fillId="0" borderId="55" xfId="0" applyFont="1" applyBorder="1" applyAlignment="1">
      <alignment horizontal="center"/>
    </xf>
    <xf numFmtId="37" fontId="7" fillId="0" borderId="56" xfId="0" applyFont="1" applyBorder="1" applyAlignment="1">
      <alignment horizontal="center"/>
    </xf>
    <xf numFmtId="37" fontId="7" fillId="0" borderId="54" xfId="0" applyFont="1" applyBorder="1" applyAlignment="1">
      <alignment horizontal="center"/>
    </xf>
    <xf numFmtId="37" fontId="7" fillId="0" borderId="46" xfId="0" applyFont="1" applyBorder="1" applyAlignment="1">
      <alignment horizontal="center"/>
    </xf>
    <xf numFmtId="37" fontId="36" fillId="0" borderId="46" xfId="0" applyFont="1" applyFill="1" applyBorder="1" applyAlignment="1">
      <alignment horizontal="center" vertical="center"/>
    </xf>
    <xf numFmtId="37" fontId="3" fillId="4" borderId="1" xfId="0" applyFont="1" applyFill="1" applyBorder="1" applyAlignment="1">
      <alignment horizontal="center" vertical="center"/>
    </xf>
    <xf numFmtId="37" fontId="7" fillId="0" borderId="25" xfId="0" applyFont="1" applyBorder="1" applyAlignment="1">
      <alignment horizontal="right"/>
    </xf>
    <xf numFmtId="37" fontId="0" fillId="0" borderId="31" xfId="0" applyBorder="1" applyAlignment="1">
      <alignment horizontal="right"/>
    </xf>
    <xf numFmtId="37" fontId="0" fillId="0" borderId="14" xfId="0" applyBorder="1" applyAlignment="1">
      <alignment horizontal="right"/>
    </xf>
    <xf numFmtId="37" fontId="9" fillId="0" borderId="0" xfId="0" applyFont="1" applyBorder="1" applyAlignment="1">
      <alignment wrapText="1"/>
    </xf>
    <xf numFmtId="37" fontId="9" fillId="0" borderId="41" xfId="0" applyFont="1" applyBorder="1" applyAlignment="1">
      <alignment wrapText="1"/>
    </xf>
    <xf numFmtId="37" fontId="3" fillId="0" borderId="1" xfId="0" applyFont="1" applyBorder="1" applyAlignment="1">
      <alignment horizontal="center" vertical="center"/>
    </xf>
    <xf numFmtId="37" fontId="7" fillId="0" borderId="72" xfId="0" applyFont="1" applyBorder="1" applyProtection="1">
      <protection locked="0"/>
    </xf>
    <xf numFmtId="37" fontId="7" fillId="0" borderId="117" xfId="0" applyFont="1" applyBorder="1" applyProtection="1">
      <protection locked="0"/>
    </xf>
    <xf numFmtId="37" fontId="7" fillId="0" borderId="93" xfId="0" applyFont="1" applyBorder="1" applyProtection="1">
      <protection locked="0"/>
    </xf>
    <xf numFmtId="37" fontId="0" fillId="0" borderId="55" xfId="0" applyBorder="1" applyAlignment="1">
      <alignment horizontal="center"/>
    </xf>
    <xf numFmtId="37" fontId="0" fillId="0" borderId="54" xfId="0" applyBorder="1" applyAlignment="1">
      <alignment horizontal="center"/>
    </xf>
    <xf numFmtId="37" fontId="47" fillId="0" borderId="0" xfId="0" applyFont="1" applyBorder="1" applyAlignment="1">
      <alignment horizontal="center" vertical="center" wrapText="1"/>
    </xf>
    <xf numFmtId="37" fontId="47" fillId="18" borderId="146" xfId="0" applyFont="1" applyFill="1" applyBorder="1" applyAlignment="1">
      <alignment horizontal="center"/>
    </xf>
    <xf numFmtId="37" fontId="47" fillId="18" borderId="31" xfId="0" applyFont="1" applyFill="1" applyBorder="1" applyAlignment="1">
      <alignment horizontal="center"/>
    </xf>
    <xf numFmtId="37" fontId="47" fillId="18" borderId="127" xfId="0" applyFont="1" applyFill="1" applyBorder="1" applyAlignment="1">
      <alignment horizontal="center"/>
    </xf>
    <xf numFmtId="37" fontId="47" fillId="18" borderId="147" xfId="0" applyFont="1" applyFill="1" applyBorder="1" applyAlignment="1">
      <alignment horizontal="center"/>
    </xf>
    <xf numFmtId="37" fontId="47" fillId="18" borderId="148" xfId="0" applyFont="1" applyFill="1" applyBorder="1" applyAlignment="1">
      <alignment horizontal="center"/>
    </xf>
    <xf numFmtId="37" fontId="47" fillId="18" borderId="149" xfId="0" applyFont="1" applyFill="1" applyBorder="1" applyAlignment="1">
      <alignment horizontal="center"/>
    </xf>
    <xf numFmtId="37" fontId="47" fillId="18" borderId="1" xfId="0" applyFont="1" applyFill="1" applyBorder="1" applyAlignment="1">
      <alignment horizontal="center" vertical="center" wrapText="1"/>
    </xf>
    <xf numFmtId="37" fontId="47" fillId="0" borderId="1" xfId="0" applyFont="1" applyBorder="1" applyAlignment="1">
      <alignment horizontal="center"/>
    </xf>
    <xf numFmtId="37" fontId="47" fillId="0" borderId="25" xfId="0" applyFont="1" applyBorder="1" applyAlignment="1">
      <alignment horizontal="center"/>
    </xf>
    <xf numFmtId="37" fontId="47" fillId="0" borderId="31" xfId="0" applyFont="1" applyBorder="1" applyAlignment="1">
      <alignment horizontal="center"/>
    </xf>
    <xf numFmtId="37" fontId="47" fillId="0" borderId="14" xfId="0" applyFont="1" applyBorder="1" applyAlignment="1">
      <alignment horizontal="center"/>
    </xf>
    <xf numFmtId="37" fontId="9" fillId="20" borderId="55" xfId="0" applyFont="1" applyFill="1" applyBorder="1" applyAlignment="1">
      <alignment horizontal="center"/>
    </xf>
    <xf numFmtId="37" fontId="9" fillId="20" borderId="56" xfId="0" applyFont="1" applyFill="1" applyBorder="1" applyAlignment="1">
      <alignment horizontal="center"/>
    </xf>
    <xf numFmtId="37" fontId="47" fillId="18" borderId="13" xfId="0" applyFont="1" applyFill="1" applyBorder="1" applyAlignment="1">
      <alignment horizontal="center" vertical="center" wrapText="1"/>
    </xf>
    <xf numFmtId="37" fontId="47" fillId="18" borderId="15" xfId="0" applyFont="1" applyFill="1" applyBorder="1" applyAlignment="1">
      <alignment horizontal="center" vertical="center" wrapText="1"/>
    </xf>
    <xf numFmtId="37" fontId="47" fillId="18" borderId="16" xfId="0" applyFont="1" applyFill="1" applyBorder="1" applyAlignment="1">
      <alignment horizontal="center" vertical="center" wrapText="1"/>
    </xf>
    <xf numFmtId="37" fontId="47" fillId="18" borderId="25" xfId="0" applyFont="1" applyFill="1" applyBorder="1" applyAlignment="1">
      <alignment horizontal="center"/>
    </xf>
    <xf numFmtId="37" fontId="47" fillId="18" borderId="14" xfId="0" applyFont="1" applyFill="1" applyBorder="1" applyAlignment="1">
      <alignment horizontal="center"/>
    </xf>
    <xf numFmtId="37" fontId="47" fillId="18" borderId="1" xfId="0" applyFont="1" applyFill="1" applyBorder="1" applyAlignment="1">
      <alignment horizontal="center"/>
    </xf>
    <xf numFmtId="37" fontId="63" fillId="26" borderId="55" xfId="0" applyFont="1" applyFill="1" applyBorder="1" applyAlignment="1">
      <alignment horizontal="center"/>
    </xf>
    <xf numFmtId="37" fontId="63" fillId="26" borderId="56" xfId="0" applyFont="1" applyFill="1" applyBorder="1" applyAlignment="1">
      <alignment horizontal="center"/>
    </xf>
    <xf numFmtId="37" fontId="63" fillId="26" borderId="54" xfId="0" applyFont="1" applyFill="1" applyBorder="1" applyAlignment="1">
      <alignment horizontal="center"/>
    </xf>
    <xf numFmtId="37" fontId="63" fillId="26" borderId="25" xfId="0" applyFont="1" applyFill="1" applyBorder="1" applyAlignment="1">
      <alignment horizontal="center"/>
    </xf>
    <xf numFmtId="37" fontId="63" fillId="26" borderId="31" xfId="0" applyFont="1" applyFill="1" applyBorder="1" applyAlignment="1">
      <alignment horizontal="center"/>
    </xf>
    <xf numFmtId="37" fontId="63" fillId="26" borderId="14" xfId="0" applyFont="1" applyFill="1" applyBorder="1" applyAlignment="1">
      <alignment horizontal="center"/>
    </xf>
    <xf numFmtId="37" fontId="7" fillId="18" borderId="55" xfId="0" applyFont="1" applyFill="1" applyBorder="1" applyAlignment="1">
      <alignment horizontal="center"/>
    </xf>
    <xf numFmtId="37" fontId="7" fillId="18" borderId="56" xfId="0" applyFont="1" applyFill="1" applyBorder="1" applyAlignment="1">
      <alignment horizontal="center"/>
    </xf>
    <xf numFmtId="37" fontId="7" fillId="18" borderId="54" xfId="0" applyFont="1" applyFill="1" applyBorder="1" applyAlignment="1">
      <alignment horizontal="center"/>
    </xf>
    <xf numFmtId="37" fontId="64" fillId="22" borderId="55" xfId="0" applyFont="1" applyFill="1" applyBorder="1" applyAlignment="1">
      <alignment horizontal="center"/>
    </xf>
    <xf numFmtId="37" fontId="64" fillId="22" borderId="56" xfId="0" applyFont="1" applyFill="1" applyBorder="1" applyAlignment="1">
      <alignment horizontal="center"/>
    </xf>
    <xf numFmtId="37" fontId="64" fillId="22" borderId="54" xfId="0" applyFont="1" applyFill="1" applyBorder="1" applyAlignment="1">
      <alignment horizontal="center"/>
    </xf>
    <xf numFmtId="37" fontId="40" fillId="0" borderId="1" xfId="0" applyFont="1" applyFill="1" applyBorder="1" applyAlignment="1">
      <alignment horizontal="center" wrapText="1"/>
    </xf>
    <xf numFmtId="37" fontId="9" fillId="18" borderId="35" xfId="0" applyFont="1" applyFill="1" applyBorder="1" applyAlignment="1">
      <alignment horizontal="center"/>
    </xf>
    <xf numFmtId="37" fontId="9" fillId="18" borderId="36" xfId="0" applyFont="1" applyFill="1" applyBorder="1" applyAlignment="1">
      <alignment horizontal="center"/>
    </xf>
    <xf numFmtId="37" fontId="7" fillId="18" borderId="35" xfId="0" applyFont="1" applyFill="1" applyBorder="1" applyAlignment="1">
      <alignment horizontal="center"/>
    </xf>
    <xf numFmtId="37" fontId="7" fillId="18" borderId="36" xfId="0" applyFont="1" applyFill="1" applyBorder="1" applyAlignment="1">
      <alignment horizontal="center"/>
    </xf>
    <xf numFmtId="37" fontId="7" fillId="7" borderId="117" xfId="0" applyFont="1" applyFill="1" applyBorder="1" applyAlignment="1" applyProtection="1">
      <alignment horizontal="center"/>
    </xf>
    <xf numFmtId="37" fontId="7" fillId="7" borderId="150" xfId="0" applyFont="1" applyFill="1" applyBorder="1" applyAlignment="1" applyProtection="1">
      <alignment horizontal="center"/>
    </xf>
    <xf numFmtId="37" fontId="7" fillId="6" borderId="54" xfId="0" applyFont="1" applyFill="1" applyBorder="1" applyAlignment="1" applyProtection="1">
      <alignment horizontal="center"/>
    </xf>
    <xf numFmtId="37" fontId="7" fillId="6" borderId="46" xfId="0" applyFont="1" applyFill="1" applyBorder="1" applyAlignment="1" applyProtection="1">
      <alignment horizontal="center"/>
    </xf>
    <xf numFmtId="37" fontId="37" fillId="17" borderId="46" xfId="0" applyFont="1" applyFill="1" applyBorder="1" applyAlignment="1">
      <alignment horizontal="center"/>
    </xf>
    <xf numFmtId="37" fontId="37" fillId="17" borderId="52" xfId="0" applyFont="1" applyFill="1" applyBorder="1" applyAlignment="1">
      <alignment horizontal="center"/>
    </xf>
    <xf numFmtId="14" fontId="7" fillId="0" borderId="46" xfId="0" applyNumberFormat="1" applyFont="1" applyBorder="1" applyAlignment="1">
      <alignment horizontal="center"/>
    </xf>
    <xf numFmtId="37" fontId="34" fillId="24" borderId="55" xfId="0" applyFont="1" applyFill="1" applyBorder="1" applyAlignment="1">
      <alignment horizontal="center"/>
    </xf>
    <xf numFmtId="37" fontId="34" fillId="24" borderId="56" xfId="0" applyFont="1" applyFill="1" applyBorder="1" applyAlignment="1">
      <alignment horizontal="center"/>
    </xf>
    <xf numFmtId="37" fontId="34" fillId="24" borderId="54" xfId="0" applyFont="1" applyFill="1" applyBorder="1" applyAlignment="1">
      <alignment horizontal="center"/>
    </xf>
    <xf numFmtId="37" fontId="59" fillId="14" borderId="1" xfId="0" applyFont="1" applyFill="1" applyBorder="1" applyAlignment="1">
      <alignment horizontal="center" vertical="center" wrapText="1"/>
    </xf>
    <xf numFmtId="37" fontId="58" fillId="14" borderId="1" xfId="0" applyFont="1" applyFill="1" applyBorder="1" applyAlignment="1">
      <alignment horizontal="center" vertical="center"/>
    </xf>
    <xf numFmtId="37" fontId="12" fillId="5" borderId="151" xfId="0" applyFont="1" applyFill="1" applyBorder="1" applyAlignment="1">
      <alignment horizontal="center"/>
    </xf>
    <xf numFmtId="37" fontId="12" fillId="5" borderId="152" xfId="0" applyFont="1" applyFill="1" applyBorder="1" applyAlignment="1">
      <alignment horizontal="center"/>
    </xf>
    <xf numFmtId="37" fontId="12" fillId="5" borderId="153" xfId="0" applyFont="1" applyFill="1" applyBorder="1" applyAlignment="1">
      <alignment horizontal="center"/>
    </xf>
    <xf numFmtId="37" fontId="9" fillId="18" borderId="46" xfId="0" applyFont="1" applyFill="1" applyBorder="1" applyAlignment="1">
      <alignment horizontal="center"/>
    </xf>
    <xf numFmtId="37" fontId="9" fillId="18" borderId="55" xfId="0" applyFont="1" applyFill="1" applyBorder="1" applyAlignment="1">
      <alignment horizontal="center"/>
    </xf>
    <xf numFmtId="37" fontId="9" fillId="18" borderId="56" xfId="0" applyFont="1" applyFill="1" applyBorder="1" applyAlignment="1">
      <alignment horizontal="center"/>
    </xf>
    <xf numFmtId="37" fontId="9" fillId="18" borderId="54" xfId="0" applyFont="1" applyFill="1" applyBorder="1" applyAlignment="1">
      <alignment horizontal="center"/>
    </xf>
    <xf numFmtId="37" fontId="23" fillId="14" borderId="71" xfId="0" applyFont="1" applyFill="1" applyBorder="1" applyAlignment="1" applyProtection="1">
      <alignment horizontal="center" vertical="center" wrapText="1"/>
    </xf>
    <xf numFmtId="37" fontId="23" fillId="14" borderId="94" xfId="0" applyFont="1" applyFill="1" applyBorder="1" applyAlignment="1" applyProtection="1">
      <alignment horizontal="center" vertical="center" wrapText="1"/>
    </xf>
    <xf numFmtId="37" fontId="23" fillId="14" borderId="82" xfId="0" applyFont="1" applyFill="1" applyBorder="1" applyAlignment="1" applyProtection="1">
      <alignment horizontal="center" vertical="center" wrapText="1"/>
    </xf>
    <xf numFmtId="37" fontId="23" fillId="14" borderId="83" xfId="0" applyFont="1" applyFill="1" applyBorder="1" applyAlignment="1" applyProtection="1">
      <alignment horizontal="center" vertical="center" wrapText="1"/>
    </xf>
    <xf numFmtId="37" fontId="23" fillId="14" borderId="72" xfId="0" applyFont="1" applyFill="1" applyBorder="1" applyAlignment="1" applyProtection="1">
      <alignment horizontal="center" vertical="center" wrapText="1"/>
    </xf>
    <xf numFmtId="37" fontId="23" fillId="14" borderId="93" xfId="0" applyFont="1" applyFill="1" applyBorder="1" applyAlignment="1" applyProtection="1">
      <alignment horizontal="center" vertical="center" wrapText="1"/>
    </xf>
    <xf numFmtId="37" fontId="59" fillId="15" borderId="13" xfId="0" applyFont="1" applyFill="1" applyBorder="1" applyAlignment="1">
      <alignment horizontal="center" vertical="center" wrapText="1"/>
    </xf>
    <xf numFmtId="37" fontId="59" fillId="15" borderId="15" xfId="0" applyFont="1" applyFill="1" applyBorder="1" applyAlignment="1">
      <alignment horizontal="center" vertical="center" wrapText="1"/>
    </xf>
    <xf numFmtId="37" fontId="59" fillId="15" borderId="16" xfId="0" applyFont="1" applyFill="1" applyBorder="1" applyAlignment="1">
      <alignment horizontal="center" vertical="center" wrapText="1"/>
    </xf>
    <xf numFmtId="37" fontId="34" fillId="22" borderId="46" xfId="0" applyFont="1" applyFill="1" applyBorder="1"/>
    <xf numFmtId="37" fontId="0" fillId="18" borderId="29" xfId="0" applyFill="1" applyBorder="1" applyAlignment="1">
      <alignment horizontal="left" vertical="center" wrapText="1"/>
    </xf>
    <xf numFmtId="37" fontId="0" fillId="18" borderId="32" xfId="0" applyFill="1" applyBorder="1" applyAlignment="1">
      <alignment horizontal="left" vertical="center" wrapText="1"/>
    </xf>
    <xf numFmtId="37" fontId="0" fillId="18" borderId="37" xfId="0" applyFill="1" applyBorder="1" applyAlignment="1">
      <alignment horizontal="left" vertical="center" wrapText="1"/>
    </xf>
    <xf numFmtId="37" fontId="0" fillId="18" borderId="38" xfId="0" applyFill="1" applyBorder="1" applyAlignment="1">
      <alignment horizontal="left" vertical="center" wrapText="1"/>
    </xf>
    <xf numFmtId="37" fontId="0" fillId="18" borderId="0" xfId="0" applyFill="1" applyBorder="1" applyAlignment="1">
      <alignment horizontal="left" vertical="center" wrapText="1"/>
    </xf>
    <xf numFmtId="37" fontId="0" fillId="18" borderId="39" xfId="0" applyFill="1" applyBorder="1" applyAlignment="1">
      <alignment horizontal="left" vertical="center" wrapText="1"/>
    </xf>
    <xf numFmtId="37" fontId="0" fillId="18" borderId="27" xfId="0" applyFill="1" applyBorder="1" applyAlignment="1">
      <alignment horizontal="left" vertical="center" wrapText="1"/>
    </xf>
    <xf numFmtId="37" fontId="0" fillId="18" borderId="34" xfId="0" applyFill="1" applyBorder="1" applyAlignment="1">
      <alignment horizontal="left" vertical="center" wrapText="1"/>
    </xf>
    <xf numFmtId="37" fontId="0" fillId="18" borderId="30" xfId="0" applyFill="1" applyBorder="1" applyAlignment="1">
      <alignment horizontal="left" vertical="center" wrapText="1"/>
    </xf>
    <xf numFmtId="37" fontId="34" fillId="22" borderId="46" xfId="0" applyFont="1" applyFill="1" applyBorder="1" applyAlignment="1">
      <alignment horizontal="center"/>
    </xf>
  </cellXfs>
  <cellStyles count="5">
    <cellStyle name="Comma" xfId="1" builtinId="3"/>
    <cellStyle name="Currency" xfId="2" builtinId="4"/>
    <cellStyle name="Normal" xfId="0" builtinId="0"/>
    <cellStyle name="Normal_RR_instructions" xfId="3"/>
    <cellStyle name="Percent" xfId="4" builtinId="5"/>
  </cellStyles>
  <dxfs count="3">
    <dxf>
      <font>
        <b/>
        <i/>
        <condense val="0"/>
        <extend val="0"/>
      </font>
    </dxf>
    <dxf>
      <font>
        <b/>
        <i/>
        <condense val="0"/>
        <extend val="0"/>
      </font>
    </dxf>
    <dxf>
      <font>
        <b/>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SSET%20MANAGEMENT/Leif/NOFAs%20RFPs%20RFQs/TCAM/CSJ%20Rent%20&amp;%20Occupancy%20Analysis%20-%20DRAFT%20v1%20-%209.24.2016%20L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TCAC PSR"/>
      <sheetName val="Sheet1"/>
      <sheetName val="2-Other Rent Roll Inputs"/>
      <sheetName val="3-CSJ Utility Allowance"/>
      <sheetName val="4-Alternative Util Allowance"/>
      <sheetName val="5-Unit Count by Restriction"/>
      <sheetName val="6 - Rent &amp; Income Limits"/>
      <sheetName val="7 - CSJ Dashboard"/>
      <sheetName val="8 - CSJ Compliance Analysis"/>
      <sheetName val="9 - CSJ Compliance Data"/>
    </sheetNames>
    <sheetDataSet>
      <sheetData sheetId="0"/>
      <sheetData sheetId="1"/>
      <sheetData sheetId="2">
        <row r="4">
          <cell r="H4" t="str">
            <v>Japantown Senior Apartments</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view="pageBreakPreview" zoomScale="60" zoomScaleNormal="100" workbookViewId="0">
      <selection activeCell="D11" sqref="D11"/>
    </sheetView>
  </sheetViews>
  <sheetFormatPr defaultColWidth="7.109375" defaultRowHeight="12.75"/>
  <cols>
    <col min="1" max="1" width="3.77734375" style="8" customWidth="1"/>
    <col min="2" max="2" width="2.21875" style="6" customWidth="1"/>
    <col min="3" max="3" width="15.33203125" style="7" customWidth="1"/>
    <col min="4" max="4" width="90.21875" style="6" customWidth="1"/>
    <col min="5" max="16384" width="7.109375" style="6"/>
  </cols>
  <sheetData>
    <row r="1" spans="1:27" ht="31.15" customHeight="1">
      <c r="A1" s="134"/>
      <c r="B1" s="134"/>
      <c r="C1" s="134"/>
      <c r="D1" s="502" t="s">
        <v>225</v>
      </c>
    </row>
    <row r="2" spans="1:27" ht="22.5" customHeight="1">
      <c r="A2" s="134"/>
      <c r="B2" s="134"/>
      <c r="C2" s="134"/>
      <c r="D2" s="501" t="s">
        <v>203</v>
      </c>
    </row>
    <row r="3" spans="1:27" ht="27" customHeight="1">
      <c r="A3" s="134"/>
      <c r="B3" s="134"/>
      <c r="C3" s="273"/>
      <c r="D3" s="513" t="s">
        <v>181</v>
      </c>
      <c r="E3" s="281"/>
      <c r="F3" s="281"/>
      <c r="G3" s="281"/>
      <c r="H3" s="281"/>
      <c r="I3" s="281"/>
      <c r="J3" s="281"/>
      <c r="K3" s="281"/>
      <c r="L3" s="281"/>
      <c r="M3" s="281"/>
      <c r="N3" s="281"/>
      <c r="O3" s="281"/>
      <c r="P3" s="281"/>
      <c r="Q3" s="281"/>
      <c r="R3" s="281"/>
      <c r="S3" s="281"/>
      <c r="T3" s="281"/>
      <c r="U3" s="281"/>
      <c r="V3" s="281"/>
      <c r="W3" s="10"/>
      <c r="X3" s="10"/>
      <c r="Y3" s="10"/>
      <c r="Z3" s="10"/>
      <c r="AA3" s="10"/>
    </row>
    <row r="4" spans="1:27" ht="34.15" customHeight="1">
      <c r="C4" s="488" t="s">
        <v>174</v>
      </c>
      <c r="D4" s="505" t="s">
        <v>175</v>
      </c>
      <c r="E4" s="10"/>
      <c r="F4" s="10"/>
      <c r="G4" s="10"/>
      <c r="H4" s="10"/>
      <c r="I4" s="10"/>
      <c r="J4" s="10"/>
      <c r="K4" s="10"/>
      <c r="L4" s="10"/>
      <c r="M4" s="10"/>
      <c r="N4" s="10"/>
      <c r="O4" s="10"/>
      <c r="P4" s="10"/>
      <c r="Q4" s="10"/>
      <c r="R4" s="10"/>
      <c r="S4" s="10"/>
      <c r="T4" s="10"/>
      <c r="U4" s="10"/>
      <c r="V4" s="10"/>
      <c r="W4" s="10"/>
      <c r="X4" s="10"/>
      <c r="Y4" s="10"/>
      <c r="Z4" s="10"/>
      <c r="AA4" s="10"/>
    </row>
    <row r="5" spans="1:27" ht="31.9" customHeight="1">
      <c r="A5" s="525" t="s">
        <v>27</v>
      </c>
      <c r="B5" s="384"/>
      <c r="C5" s="489" t="s">
        <v>164</v>
      </c>
      <c r="D5" s="506" t="s">
        <v>176</v>
      </c>
      <c r="E5" s="10"/>
      <c r="F5" s="10"/>
      <c r="G5" s="10"/>
      <c r="H5" s="10"/>
      <c r="I5" s="10"/>
      <c r="J5" s="10"/>
      <c r="K5" s="10"/>
      <c r="L5" s="10"/>
      <c r="M5" s="10"/>
      <c r="N5" s="10"/>
      <c r="O5" s="10"/>
      <c r="P5" s="10"/>
      <c r="Q5" s="10"/>
      <c r="R5" s="10"/>
      <c r="S5" s="10"/>
      <c r="T5" s="10"/>
      <c r="U5" s="10"/>
      <c r="V5" s="10"/>
      <c r="W5" s="10"/>
      <c r="X5" s="10"/>
      <c r="Y5" s="10"/>
      <c r="Z5" s="10"/>
      <c r="AA5" s="10"/>
    </row>
    <row r="6" spans="1:27" ht="66" customHeight="1">
      <c r="A6" s="526"/>
      <c r="B6" s="384"/>
      <c r="C6" s="490" t="s">
        <v>195</v>
      </c>
      <c r="D6" s="507" t="s">
        <v>226</v>
      </c>
      <c r="E6" s="10"/>
      <c r="F6" s="10"/>
      <c r="G6" s="10"/>
      <c r="H6" s="10"/>
      <c r="I6" s="10"/>
      <c r="J6" s="10"/>
      <c r="K6" s="10"/>
      <c r="L6" s="10"/>
      <c r="M6" s="10"/>
      <c r="N6" s="10"/>
      <c r="O6" s="10"/>
      <c r="P6" s="10"/>
      <c r="Q6" s="10"/>
      <c r="R6" s="10"/>
      <c r="S6" s="10"/>
      <c r="T6" s="10"/>
      <c r="U6" s="10"/>
      <c r="V6" s="10"/>
      <c r="W6" s="10"/>
      <c r="X6" s="10"/>
      <c r="Y6" s="10"/>
      <c r="Z6" s="10"/>
      <c r="AA6" s="10"/>
    </row>
    <row r="7" spans="1:27" ht="24" customHeight="1">
      <c r="A7" s="526"/>
      <c r="B7" s="385"/>
      <c r="C7" s="490" t="s">
        <v>12</v>
      </c>
      <c r="D7" s="508" t="s">
        <v>147</v>
      </c>
      <c r="E7" s="10"/>
      <c r="F7" s="10"/>
      <c r="G7" s="10"/>
      <c r="H7" s="10"/>
      <c r="I7" s="10"/>
      <c r="J7" s="10"/>
      <c r="K7" s="10"/>
      <c r="L7" s="10"/>
      <c r="M7" s="10"/>
      <c r="N7" s="10"/>
      <c r="O7" s="10"/>
      <c r="P7" s="10"/>
      <c r="Q7" s="10"/>
      <c r="R7" s="10"/>
      <c r="S7" s="10"/>
      <c r="T7" s="10"/>
      <c r="U7" s="10"/>
      <c r="V7" s="10"/>
      <c r="W7" s="10"/>
      <c r="X7" s="10"/>
      <c r="Y7" s="10"/>
      <c r="Z7" s="10"/>
      <c r="AA7" s="10"/>
    </row>
    <row r="8" spans="1:27" ht="22.15" customHeight="1">
      <c r="A8" s="526"/>
      <c r="B8" s="384"/>
      <c r="C8" s="491" t="s">
        <v>3</v>
      </c>
      <c r="D8" s="507" t="s">
        <v>190</v>
      </c>
      <c r="E8" s="10"/>
      <c r="F8" s="10"/>
      <c r="G8" s="10"/>
      <c r="H8" s="10"/>
      <c r="I8" s="10"/>
      <c r="J8" s="10"/>
      <c r="K8" s="10"/>
      <c r="L8" s="10"/>
      <c r="M8" s="10"/>
      <c r="N8" s="10"/>
      <c r="O8" s="10"/>
      <c r="P8" s="10"/>
      <c r="Q8" s="10"/>
      <c r="R8" s="10"/>
      <c r="S8" s="10"/>
      <c r="T8" s="10"/>
      <c r="U8" s="10"/>
      <c r="V8" s="10"/>
      <c r="W8" s="10"/>
      <c r="X8" s="10"/>
      <c r="Y8" s="10"/>
      <c r="Z8" s="10"/>
      <c r="AA8" s="10"/>
    </row>
    <row r="9" spans="1:27" ht="49.15" customHeight="1" thickBot="1">
      <c r="A9" s="526"/>
      <c r="B9" s="384"/>
      <c r="C9" s="491" t="s">
        <v>105</v>
      </c>
      <c r="D9" s="507" t="s">
        <v>224</v>
      </c>
      <c r="E9" s="10"/>
      <c r="F9" s="10"/>
      <c r="G9" s="10"/>
      <c r="H9" s="10"/>
      <c r="I9" s="10"/>
      <c r="J9" s="10"/>
      <c r="K9" s="10"/>
      <c r="L9" s="10"/>
      <c r="M9" s="10"/>
      <c r="N9" s="10"/>
      <c r="O9" s="10"/>
      <c r="P9" s="10"/>
      <c r="Q9" s="10"/>
      <c r="R9" s="10"/>
      <c r="S9" s="10"/>
      <c r="T9" s="10"/>
      <c r="U9" s="10"/>
      <c r="V9" s="10"/>
      <c r="W9" s="10"/>
      <c r="X9" s="10"/>
      <c r="Y9" s="10"/>
      <c r="Z9" s="10"/>
      <c r="AA9" s="10"/>
    </row>
    <row r="10" spans="1:27" ht="69" customHeight="1" thickBot="1">
      <c r="A10" s="526"/>
      <c r="B10" s="384"/>
      <c r="C10" s="492" t="s">
        <v>159</v>
      </c>
      <c r="D10" s="507" t="s">
        <v>222</v>
      </c>
      <c r="E10" s="10"/>
      <c r="F10" s="10"/>
      <c r="G10" s="10"/>
      <c r="H10" s="10"/>
      <c r="I10" s="10"/>
      <c r="J10" s="10"/>
      <c r="K10" s="10"/>
      <c r="L10" s="10"/>
      <c r="M10" s="10"/>
      <c r="N10" s="10"/>
      <c r="O10" s="10"/>
      <c r="P10" s="10"/>
      <c r="Q10" s="10"/>
      <c r="R10" s="10"/>
      <c r="S10" s="10"/>
      <c r="T10" s="10"/>
      <c r="U10" s="10"/>
      <c r="V10" s="10"/>
      <c r="W10" s="10"/>
      <c r="X10" s="10"/>
      <c r="Y10" s="10"/>
      <c r="Z10" s="10"/>
      <c r="AA10" s="10"/>
    </row>
    <row r="11" spans="1:27" ht="81" customHeight="1">
      <c r="A11" s="527"/>
      <c r="B11" s="386"/>
      <c r="C11" s="491" t="s">
        <v>37</v>
      </c>
      <c r="D11" s="504" t="s">
        <v>223</v>
      </c>
      <c r="E11" s="10"/>
      <c r="F11" s="10"/>
      <c r="G11" s="10"/>
      <c r="H11" s="10"/>
      <c r="I11" s="10"/>
      <c r="J11" s="10"/>
      <c r="K11" s="10"/>
      <c r="L11" s="10"/>
      <c r="M11" s="10"/>
      <c r="N11" s="10"/>
      <c r="O11" s="10"/>
      <c r="P11" s="10"/>
      <c r="Q11" s="10"/>
      <c r="R11" s="10"/>
      <c r="S11" s="10"/>
      <c r="T11" s="10"/>
      <c r="U11" s="10"/>
      <c r="V11" s="10"/>
      <c r="W11" s="10"/>
      <c r="X11" s="10"/>
      <c r="Y11" s="10"/>
      <c r="Z11" s="10"/>
      <c r="AA11" s="10"/>
    </row>
    <row r="12" spans="1:27" ht="52.15" customHeight="1">
      <c r="A12" s="388"/>
      <c r="B12" s="387"/>
      <c r="C12" s="493" t="s">
        <v>168</v>
      </c>
      <c r="D12" s="503" t="s">
        <v>221</v>
      </c>
      <c r="E12" s="115"/>
      <c r="F12" s="10"/>
      <c r="G12" s="10"/>
      <c r="H12" s="10"/>
      <c r="I12" s="10"/>
      <c r="J12" s="10"/>
      <c r="K12" s="10"/>
      <c r="L12" s="10"/>
      <c r="M12" s="10"/>
      <c r="N12" s="10"/>
      <c r="O12" s="10"/>
      <c r="P12" s="10"/>
      <c r="Q12" s="10"/>
      <c r="R12" s="10"/>
      <c r="S12" s="10"/>
      <c r="T12" s="10"/>
      <c r="U12" s="10"/>
      <c r="V12" s="10"/>
      <c r="W12" s="10"/>
      <c r="X12" s="10"/>
      <c r="Y12" s="10"/>
      <c r="Z12" s="10"/>
      <c r="AA12" s="10"/>
    </row>
    <row r="13" spans="1:27" ht="33.6" customHeight="1">
      <c r="A13" s="521" t="s">
        <v>16</v>
      </c>
      <c r="B13" s="284"/>
      <c r="C13" s="494" t="s">
        <v>166</v>
      </c>
      <c r="D13" s="506" t="s">
        <v>35</v>
      </c>
      <c r="E13" s="10"/>
      <c r="F13" s="10"/>
      <c r="G13" s="10"/>
      <c r="H13" s="10"/>
      <c r="I13" s="10"/>
      <c r="J13" s="10"/>
      <c r="K13" s="10"/>
      <c r="L13" s="10"/>
      <c r="M13" s="10"/>
      <c r="N13" s="10"/>
      <c r="O13" s="10"/>
      <c r="P13" s="10"/>
      <c r="Q13" s="10"/>
      <c r="R13" s="10"/>
      <c r="S13" s="10"/>
      <c r="T13" s="10"/>
      <c r="U13" s="10"/>
      <c r="V13" s="10"/>
      <c r="W13" s="10"/>
      <c r="X13" s="10"/>
      <c r="Y13" s="10"/>
      <c r="Z13" s="10"/>
      <c r="AA13" s="10"/>
    </row>
    <row r="14" spans="1:27" ht="46.15" customHeight="1">
      <c r="A14" s="522"/>
      <c r="B14" s="283"/>
      <c r="C14" s="494" t="s">
        <v>120</v>
      </c>
      <c r="D14" s="507" t="s">
        <v>167</v>
      </c>
      <c r="E14" s="10"/>
      <c r="F14" s="10"/>
      <c r="G14" s="10"/>
      <c r="H14" s="10"/>
      <c r="I14" s="10"/>
      <c r="J14" s="10"/>
      <c r="K14" s="10"/>
      <c r="L14" s="10"/>
      <c r="M14" s="10"/>
      <c r="N14" s="10"/>
      <c r="O14" s="10"/>
      <c r="P14" s="10"/>
      <c r="Q14" s="10"/>
      <c r="R14" s="10"/>
      <c r="S14" s="10"/>
      <c r="T14" s="10"/>
      <c r="U14" s="10"/>
      <c r="V14" s="10"/>
      <c r="W14" s="10"/>
      <c r="X14" s="10"/>
      <c r="Y14" s="10"/>
      <c r="Z14" s="10"/>
      <c r="AA14" s="10"/>
    </row>
    <row r="15" spans="1:27" ht="35.450000000000003" customHeight="1">
      <c r="A15" s="522"/>
      <c r="B15" s="283"/>
      <c r="C15" s="495" t="s">
        <v>15</v>
      </c>
      <c r="D15" s="507" t="s">
        <v>165</v>
      </c>
      <c r="E15" s="10"/>
      <c r="F15" s="10"/>
      <c r="G15" s="10"/>
      <c r="H15" s="10"/>
      <c r="I15" s="10"/>
      <c r="J15" s="10"/>
      <c r="K15" s="10"/>
      <c r="L15" s="10"/>
      <c r="M15" s="10"/>
      <c r="N15" s="10"/>
      <c r="O15" s="10"/>
      <c r="P15" s="10"/>
      <c r="Q15" s="10"/>
      <c r="R15" s="10"/>
      <c r="S15" s="10"/>
      <c r="T15" s="10"/>
      <c r="U15" s="10"/>
      <c r="V15" s="10"/>
      <c r="W15" s="10"/>
      <c r="X15" s="10"/>
      <c r="Y15" s="10"/>
      <c r="Z15" s="10"/>
      <c r="AA15" s="10"/>
    </row>
    <row r="16" spans="1:27" ht="34.9" customHeight="1">
      <c r="A16" s="522"/>
      <c r="B16" s="283"/>
      <c r="C16" s="486" t="s">
        <v>11</v>
      </c>
      <c r="D16" s="507" t="s">
        <v>17</v>
      </c>
      <c r="E16" s="10"/>
      <c r="F16" s="10"/>
      <c r="G16" s="10"/>
      <c r="H16" s="10"/>
      <c r="I16" s="10"/>
      <c r="J16" s="10"/>
      <c r="K16" s="10"/>
      <c r="L16" s="10"/>
      <c r="M16" s="10"/>
      <c r="N16" s="10"/>
      <c r="O16" s="10"/>
      <c r="P16" s="10"/>
      <c r="Q16" s="10"/>
      <c r="R16" s="10"/>
      <c r="S16" s="10"/>
      <c r="T16" s="10"/>
      <c r="U16" s="10"/>
      <c r="V16" s="10"/>
      <c r="W16" s="10"/>
      <c r="X16" s="10"/>
      <c r="Y16" s="10"/>
      <c r="Z16" s="10"/>
      <c r="AA16" s="10"/>
    </row>
    <row r="17" spans="1:27" ht="31.9" customHeight="1">
      <c r="A17" s="522"/>
      <c r="B17" s="283"/>
      <c r="C17" s="486" t="s">
        <v>7</v>
      </c>
      <c r="D17" s="507" t="s">
        <v>18</v>
      </c>
      <c r="E17" s="10"/>
      <c r="F17" s="10"/>
      <c r="G17" s="10"/>
      <c r="H17" s="10"/>
      <c r="I17" s="10"/>
      <c r="J17" s="10"/>
      <c r="K17" s="10"/>
      <c r="L17" s="10"/>
      <c r="M17" s="10"/>
      <c r="N17" s="10"/>
      <c r="O17" s="10"/>
      <c r="P17" s="10"/>
      <c r="Q17" s="10"/>
      <c r="R17" s="10"/>
      <c r="S17" s="10"/>
      <c r="T17" s="10"/>
      <c r="U17" s="10"/>
      <c r="V17" s="10"/>
      <c r="W17" s="10"/>
      <c r="X17" s="10"/>
      <c r="Y17" s="10"/>
      <c r="Z17" s="10"/>
      <c r="AA17" s="10"/>
    </row>
    <row r="18" spans="1:27" ht="42.6" customHeight="1">
      <c r="A18" s="32"/>
      <c r="B18" s="283"/>
      <c r="C18" s="486" t="s">
        <v>52</v>
      </c>
      <c r="D18" s="507" t="s">
        <v>218</v>
      </c>
      <c r="E18" s="10"/>
      <c r="F18" s="10"/>
      <c r="G18" s="10"/>
      <c r="H18" s="10"/>
      <c r="I18" s="10"/>
      <c r="J18" s="10"/>
      <c r="K18" s="10"/>
      <c r="L18" s="10"/>
      <c r="M18" s="10"/>
      <c r="N18" s="10"/>
      <c r="O18" s="10"/>
      <c r="P18" s="10"/>
      <c r="Q18" s="10"/>
      <c r="R18" s="10"/>
      <c r="S18" s="10"/>
      <c r="T18" s="10"/>
      <c r="U18" s="10"/>
      <c r="V18" s="10"/>
      <c r="W18" s="10"/>
      <c r="X18" s="10"/>
      <c r="Y18" s="10"/>
      <c r="Z18" s="10"/>
      <c r="AA18" s="10"/>
    </row>
    <row r="19" spans="1:27" ht="42.6" customHeight="1">
      <c r="A19" s="32"/>
      <c r="B19" s="283"/>
      <c r="C19" s="486" t="s">
        <v>209</v>
      </c>
      <c r="D19" s="507" t="s">
        <v>219</v>
      </c>
      <c r="E19" s="10"/>
      <c r="F19" s="10"/>
      <c r="G19" s="10"/>
      <c r="H19" s="10"/>
      <c r="I19" s="10"/>
      <c r="J19" s="10"/>
      <c r="K19" s="10"/>
      <c r="L19" s="10"/>
      <c r="M19" s="10"/>
      <c r="N19" s="10"/>
      <c r="O19" s="10"/>
      <c r="P19" s="10"/>
      <c r="Q19" s="10"/>
      <c r="R19" s="10"/>
      <c r="S19" s="10"/>
      <c r="T19" s="10"/>
      <c r="U19" s="10"/>
      <c r="V19" s="10"/>
      <c r="W19" s="10"/>
      <c r="X19" s="10"/>
      <c r="Y19" s="10"/>
      <c r="Z19" s="10"/>
      <c r="AA19" s="10"/>
    </row>
    <row r="20" spans="1:27" ht="42.6" customHeight="1">
      <c r="A20" s="32"/>
      <c r="B20" s="283"/>
      <c r="C20" s="486" t="s">
        <v>210</v>
      </c>
      <c r="D20" s="509" t="s">
        <v>220</v>
      </c>
      <c r="E20" s="10"/>
      <c r="F20" s="10"/>
      <c r="G20" s="10"/>
      <c r="H20" s="10"/>
      <c r="I20" s="10"/>
      <c r="J20" s="10"/>
      <c r="K20" s="10"/>
      <c r="L20" s="10"/>
      <c r="M20" s="10"/>
      <c r="N20" s="10"/>
      <c r="O20" s="10"/>
      <c r="P20" s="10"/>
      <c r="Q20" s="10"/>
      <c r="R20" s="10"/>
      <c r="S20" s="10"/>
      <c r="T20" s="10"/>
      <c r="U20" s="10"/>
      <c r="V20" s="10"/>
      <c r="W20" s="10"/>
      <c r="X20" s="10"/>
      <c r="Y20" s="10"/>
      <c r="Z20" s="10"/>
      <c r="AA20" s="10"/>
    </row>
    <row r="21" spans="1:27" ht="21" customHeight="1">
      <c r="A21" s="523" t="s">
        <v>19</v>
      </c>
      <c r="B21" s="519" t="s">
        <v>20</v>
      </c>
      <c r="C21" s="496" t="s">
        <v>5</v>
      </c>
      <c r="D21" s="507" t="s">
        <v>25</v>
      </c>
      <c r="E21" s="10"/>
      <c r="F21" s="10"/>
      <c r="G21" s="10"/>
      <c r="H21" s="10"/>
      <c r="I21" s="10"/>
      <c r="J21" s="10"/>
      <c r="K21" s="10"/>
      <c r="L21" s="10"/>
      <c r="M21" s="10"/>
      <c r="N21" s="10"/>
      <c r="O21" s="10"/>
      <c r="P21" s="10"/>
      <c r="Q21" s="10"/>
      <c r="R21" s="10"/>
      <c r="S21" s="282"/>
      <c r="T21" s="10"/>
      <c r="U21" s="10"/>
      <c r="V21" s="10"/>
      <c r="W21" s="10"/>
      <c r="X21" s="10"/>
      <c r="Y21" s="10"/>
      <c r="Z21" s="10"/>
      <c r="AA21" s="10"/>
    </row>
    <row r="22" spans="1:27" ht="28.15" customHeight="1">
      <c r="A22" s="524"/>
      <c r="B22" s="519"/>
      <c r="C22" s="496" t="s">
        <v>4</v>
      </c>
      <c r="D22" s="507" t="s">
        <v>200</v>
      </c>
      <c r="E22" s="10"/>
      <c r="F22" s="10"/>
      <c r="G22" s="10"/>
      <c r="H22" s="10"/>
      <c r="I22" s="10"/>
      <c r="J22" s="10"/>
      <c r="K22" s="10"/>
      <c r="L22" s="10"/>
      <c r="M22" s="10"/>
      <c r="N22" s="10"/>
      <c r="O22" s="10"/>
      <c r="P22" s="10"/>
      <c r="Q22" s="10"/>
      <c r="R22" s="10"/>
      <c r="S22" s="10"/>
      <c r="T22" s="10"/>
      <c r="U22" s="10"/>
      <c r="V22" s="10"/>
      <c r="W22" s="10"/>
      <c r="X22" s="10"/>
      <c r="Y22" s="10"/>
      <c r="Z22" s="10"/>
      <c r="AA22" s="10"/>
    </row>
    <row r="23" spans="1:27" ht="25.15" customHeight="1">
      <c r="A23" s="524"/>
      <c r="B23" s="519"/>
      <c r="C23" s="496" t="s">
        <v>14</v>
      </c>
      <c r="D23" s="507" t="s">
        <v>21</v>
      </c>
      <c r="E23" s="10"/>
      <c r="F23" s="10"/>
      <c r="G23" s="10"/>
      <c r="H23" s="10"/>
      <c r="I23" s="10"/>
      <c r="J23" s="10"/>
      <c r="K23" s="10"/>
      <c r="L23" s="10"/>
      <c r="M23" s="10"/>
      <c r="N23" s="10"/>
      <c r="O23" s="10"/>
      <c r="P23" s="10"/>
      <c r="Q23" s="10"/>
      <c r="R23" s="10"/>
      <c r="S23" s="10"/>
      <c r="T23" s="10"/>
      <c r="U23" s="10"/>
      <c r="V23" s="10"/>
      <c r="W23" s="10"/>
      <c r="X23" s="10"/>
      <c r="Y23" s="10"/>
      <c r="Z23" s="10"/>
      <c r="AA23" s="10"/>
    </row>
    <row r="24" spans="1:27" ht="21" customHeight="1">
      <c r="A24" s="524"/>
      <c r="B24" s="519"/>
      <c r="C24" s="497" t="s">
        <v>6</v>
      </c>
      <c r="D24" s="507" t="s">
        <v>22</v>
      </c>
      <c r="E24" s="10"/>
      <c r="F24" s="10"/>
      <c r="G24" s="10"/>
      <c r="H24" s="10"/>
      <c r="I24" s="10"/>
      <c r="J24" s="10"/>
      <c r="K24" s="10"/>
      <c r="L24" s="10"/>
      <c r="M24" s="10"/>
      <c r="N24" s="10"/>
      <c r="O24" s="10"/>
      <c r="P24" s="10"/>
      <c r="Q24" s="10"/>
      <c r="R24" s="10"/>
      <c r="S24" s="10"/>
      <c r="T24" s="10"/>
      <c r="U24" s="10"/>
      <c r="V24" s="10"/>
      <c r="W24" s="10"/>
      <c r="X24" s="10"/>
      <c r="Y24" s="10"/>
      <c r="Z24" s="10"/>
      <c r="AA24" s="10"/>
    </row>
    <row r="25" spans="1:27" ht="35.450000000000003" customHeight="1">
      <c r="A25" s="524"/>
      <c r="B25" s="520" t="s">
        <v>0</v>
      </c>
      <c r="C25" s="498" t="s">
        <v>10</v>
      </c>
      <c r="D25" s="507" t="s">
        <v>23</v>
      </c>
      <c r="E25" s="10"/>
      <c r="F25" s="10"/>
      <c r="G25" s="10"/>
      <c r="H25" s="10"/>
      <c r="I25" s="10"/>
      <c r="J25" s="10"/>
      <c r="K25" s="10"/>
      <c r="L25" s="10"/>
      <c r="M25" s="10"/>
      <c r="N25" s="10"/>
      <c r="O25" s="10"/>
      <c r="P25" s="10"/>
      <c r="Q25" s="10"/>
      <c r="R25" s="10"/>
      <c r="S25" s="10"/>
      <c r="T25" s="10"/>
      <c r="U25" s="10"/>
      <c r="V25" s="10"/>
      <c r="W25" s="10"/>
      <c r="X25" s="10"/>
      <c r="Y25" s="10"/>
      <c r="Z25" s="10"/>
      <c r="AA25" s="10"/>
    </row>
    <row r="26" spans="1:27" ht="30">
      <c r="A26" s="524"/>
      <c r="B26" s="520"/>
      <c r="C26" s="498" t="s">
        <v>4</v>
      </c>
      <c r="D26" s="507" t="s">
        <v>201</v>
      </c>
      <c r="E26" s="10"/>
      <c r="F26" s="10"/>
      <c r="G26" s="10"/>
      <c r="H26" s="10"/>
      <c r="I26" s="10"/>
      <c r="J26" s="10"/>
      <c r="K26" s="10"/>
      <c r="L26" s="10"/>
      <c r="M26" s="10"/>
      <c r="N26" s="10"/>
      <c r="O26" s="10"/>
      <c r="P26" s="10"/>
      <c r="Q26" s="10"/>
      <c r="R26" s="10"/>
      <c r="S26" s="10"/>
      <c r="T26" s="10"/>
      <c r="U26" s="10"/>
      <c r="V26" s="10"/>
      <c r="W26" s="10"/>
      <c r="X26" s="10"/>
      <c r="Y26" s="10"/>
      <c r="Z26" s="10"/>
      <c r="AA26" s="10"/>
    </row>
    <row r="27" spans="1:27" ht="31.9" customHeight="1">
      <c r="A27" s="524"/>
      <c r="B27" s="520"/>
      <c r="C27" s="499" t="s">
        <v>24</v>
      </c>
      <c r="D27" s="507" t="s">
        <v>194</v>
      </c>
      <c r="E27" s="10"/>
      <c r="F27" s="10"/>
      <c r="G27" s="10"/>
      <c r="H27" s="10"/>
      <c r="I27" s="10"/>
      <c r="J27" s="10"/>
      <c r="K27" s="10"/>
      <c r="L27" s="10"/>
      <c r="M27" s="10"/>
      <c r="N27" s="10"/>
      <c r="O27" s="10"/>
      <c r="P27" s="10"/>
      <c r="Q27" s="10"/>
      <c r="R27" s="10"/>
      <c r="S27" s="10"/>
      <c r="T27" s="10"/>
      <c r="U27" s="10"/>
      <c r="V27" s="10"/>
      <c r="W27" s="10"/>
      <c r="X27" s="10"/>
      <c r="Y27" s="10"/>
      <c r="Z27" s="10"/>
      <c r="AA27" s="10"/>
    </row>
    <row r="28" spans="1:27" ht="36" customHeight="1">
      <c r="A28" s="135"/>
      <c r="B28" s="394"/>
      <c r="C28" s="487"/>
      <c r="D28" s="507" t="s">
        <v>199</v>
      </c>
      <c r="E28" s="10"/>
      <c r="F28" s="10"/>
      <c r="G28" s="10"/>
      <c r="H28" s="10"/>
      <c r="I28" s="10"/>
      <c r="J28" s="10"/>
      <c r="K28" s="10"/>
      <c r="L28" s="10"/>
      <c r="M28" s="10"/>
      <c r="N28" s="10"/>
      <c r="O28" s="10"/>
      <c r="P28" s="10"/>
      <c r="Q28" s="10"/>
      <c r="R28" s="10"/>
      <c r="S28" s="10"/>
      <c r="T28" s="10"/>
      <c r="U28" s="10"/>
      <c r="V28" s="10"/>
      <c r="W28" s="10"/>
      <c r="X28" s="10"/>
      <c r="Y28" s="10"/>
      <c r="Z28" s="10"/>
      <c r="AA28" s="10"/>
    </row>
    <row r="29" spans="1:27" ht="27.6" customHeight="1">
      <c r="A29" s="135"/>
      <c r="B29" s="285"/>
      <c r="C29" s="289"/>
      <c r="D29" s="500" t="s">
        <v>177</v>
      </c>
      <c r="E29" s="10"/>
      <c r="F29" s="10"/>
      <c r="G29" s="10"/>
      <c r="H29" s="10"/>
      <c r="I29" s="10"/>
      <c r="J29" s="10"/>
      <c r="K29" s="10"/>
      <c r="L29" s="10"/>
      <c r="M29" s="10"/>
      <c r="N29" s="10"/>
      <c r="O29" s="10"/>
      <c r="P29" s="10"/>
      <c r="Q29" s="10"/>
      <c r="R29" s="10"/>
      <c r="S29" s="10"/>
      <c r="T29" s="10"/>
      <c r="U29" s="10"/>
      <c r="V29" s="10"/>
      <c r="W29" s="10"/>
      <c r="X29" s="10"/>
      <c r="Y29" s="10"/>
      <c r="Z29" s="10"/>
      <c r="AA29" s="10"/>
    </row>
    <row r="30" spans="1:27" ht="36" customHeight="1">
      <c r="A30" s="9"/>
      <c r="B30" s="283"/>
      <c r="C30" s="389"/>
      <c r="D30" s="485" t="s">
        <v>198</v>
      </c>
      <c r="E30" s="10"/>
      <c r="F30" s="10"/>
      <c r="G30" s="10"/>
      <c r="H30" s="10"/>
      <c r="I30" s="10"/>
      <c r="J30" s="10"/>
      <c r="K30" s="10"/>
      <c r="L30" s="10"/>
      <c r="M30" s="10"/>
      <c r="N30" s="10"/>
      <c r="O30" s="10"/>
      <c r="P30" s="10"/>
      <c r="Q30" s="10"/>
      <c r="R30" s="10"/>
      <c r="S30" s="10"/>
      <c r="T30" s="10"/>
      <c r="U30" s="10"/>
      <c r="V30" s="10"/>
      <c r="W30" s="10"/>
      <c r="X30" s="10"/>
      <c r="Y30" s="10"/>
      <c r="Z30" s="10"/>
      <c r="AA30" s="10"/>
    </row>
    <row r="31" spans="1:27" ht="17.45" customHeight="1">
      <c r="C31" s="286"/>
      <c r="D31" s="287"/>
      <c r="E31" s="10"/>
      <c r="F31" s="10"/>
      <c r="G31" s="10"/>
      <c r="H31" s="10"/>
      <c r="I31" s="10"/>
      <c r="J31" s="10"/>
      <c r="K31" s="10"/>
      <c r="L31" s="10"/>
      <c r="M31" s="10"/>
      <c r="N31" s="10"/>
      <c r="O31" s="10"/>
      <c r="P31" s="10"/>
      <c r="Q31" s="10"/>
      <c r="R31" s="10"/>
      <c r="S31" s="10"/>
      <c r="T31" s="10"/>
      <c r="U31" s="10"/>
      <c r="V31" s="10"/>
      <c r="W31" s="10"/>
      <c r="X31" s="10"/>
      <c r="Y31" s="10"/>
      <c r="Z31" s="10"/>
      <c r="AA31" s="10"/>
    </row>
    <row r="32" spans="1:27" ht="28.15" customHeight="1">
      <c r="C32" s="286"/>
      <c r="D32" s="502" t="s">
        <v>227</v>
      </c>
      <c r="E32" s="10"/>
      <c r="F32" s="10"/>
      <c r="G32" s="10"/>
      <c r="H32" s="10"/>
      <c r="I32" s="10"/>
      <c r="J32" s="10"/>
      <c r="K32" s="10"/>
      <c r="L32" s="10"/>
      <c r="M32" s="10"/>
      <c r="N32" s="10"/>
      <c r="O32" s="10"/>
      <c r="P32" s="10"/>
      <c r="Q32" s="10"/>
      <c r="R32" s="10"/>
      <c r="S32" s="10"/>
      <c r="T32" s="10"/>
      <c r="U32" s="10"/>
      <c r="V32" s="10"/>
      <c r="W32" s="10"/>
      <c r="X32" s="10"/>
      <c r="Y32" s="10"/>
      <c r="Z32" s="10"/>
      <c r="AA32" s="10"/>
    </row>
    <row r="33" spans="3:27" ht="25.15" customHeight="1">
      <c r="C33" s="390"/>
      <c r="D33" s="514" t="s">
        <v>178</v>
      </c>
      <c r="E33" s="10"/>
      <c r="F33" s="10"/>
      <c r="G33" s="10"/>
      <c r="H33" s="10"/>
      <c r="I33" s="10"/>
      <c r="J33" s="10"/>
      <c r="K33" s="10"/>
      <c r="L33" s="10"/>
      <c r="M33" s="10"/>
      <c r="N33" s="10"/>
      <c r="O33" s="10"/>
      <c r="P33" s="10"/>
      <c r="Q33" s="10"/>
      <c r="R33" s="10"/>
      <c r="S33" s="10"/>
      <c r="T33" s="10"/>
      <c r="U33" s="10"/>
      <c r="V33" s="10"/>
      <c r="W33" s="10"/>
      <c r="X33" s="10"/>
      <c r="Y33" s="10"/>
      <c r="Z33" s="10"/>
      <c r="AA33" s="10"/>
    </row>
    <row r="34" spans="3:27" ht="107.45" customHeight="1">
      <c r="C34" s="286"/>
      <c r="D34" s="515" t="s">
        <v>214</v>
      </c>
      <c r="E34" s="10"/>
      <c r="F34" s="10"/>
      <c r="G34" s="10"/>
      <c r="H34" s="10"/>
      <c r="I34" s="10"/>
      <c r="J34" s="10"/>
      <c r="K34" s="10"/>
      <c r="L34" s="10"/>
      <c r="M34" s="10"/>
      <c r="N34" s="10"/>
      <c r="O34" s="10"/>
      <c r="P34" s="10"/>
      <c r="Q34" s="10"/>
      <c r="R34" s="10"/>
      <c r="S34" s="10"/>
      <c r="T34" s="10"/>
      <c r="U34" s="10"/>
      <c r="V34" s="10"/>
      <c r="W34" s="10"/>
      <c r="X34" s="10"/>
      <c r="Y34" s="10"/>
      <c r="Z34" s="10"/>
      <c r="AA34" s="10"/>
    </row>
    <row r="35" spans="3:27">
      <c r="C35" s="286"/>
      <c r="D35" s="516"/>
      <c r="E35" s="10"/>
      <c r="F35" s="10"/>
      <c r="G35" s="10"/>
      <c r="H35" s="10"/>
      <c r="I35" s="10"/>
      <c r="J35" s="10"/>
      <c r="K35" s="10"/>
      <c r="L35" s="10"/>
      <c r="M35" s="10"/>
      <c r="N35" s="10"/>
      <c r="O35" s="10"/>
      <c r="P35" s="10"/>
      <c r="Q35" s="10"/>
      <c r="R35" s="10"/>
      <c r="S35" s="10"/>
      <c r="T35" s="10"/>
      <c r="U35" s="10"/>
      <c r="V35" s="10"/>
      <c r="W35" s="10"/>
      <c r="X35" s="10"/>
      <c r="Y35" s="10"/>
      <c r="Z35" s="10"/>
      <c r="AA35" s="10"/>
    </row>
    <row r="36" spans="3:27">
      <c r="C36" s="286"/>
      <c r="D36" s="516"/>
      <c r="E36" s="10"/>
      <c r="F36" s="10"/>
      <c r="G36" s="10"/>
      <c r="H36" s="10"/>
      <c r="I36" s="10"/>
      <c r="J36" s="10"/>
      <c r="K36" s="10"/>
      <c r="L36" s="10"/>
      <c r="M36" s="10"/>
      <c r="N36" s="10"/>
      <c r="O36" s="10"/>
      <c r="P36" s="10"/>
      <c r="Q36" s="10"/>
      <c r="R36" s="10"/>
      <c r="S36" s="10"/>
      <c r="T36" s="10"/>
      <c r="U36" s="10"/>
      <c r="V36" s="10"/>
      <c r="W36" s="10"/>
      <c r="X36" s="10"/>
      <c r="Y36" s="10"/>
      <c r="Z36" s="10"/>
      <c r="AA36" s="10"/>
    </row>
    <row r="37" spans="3:27" ht="28.15" customHeight="1">
      <c r="C37" s="286"/>
      <c r="D37" s="514" t="s">
        <v>179</v>
      </c>
      <c r="E37" s="10"/>
      <c r="F37" s="10"/>
      <c r="G37" s="10"/>
      <c r="H37" s="10"/>
      <c r="I37" s="10"/>
      <c r="J37" s="10"/>
      <c r="K37" s="10"/>
      <c r="L37" s="10"/>
      <c r="M37" s="10"/>
      <c r="N37" s="10"/>
      <c r="O37" s="10"/>
      <c r="P37" s="10"/>
      <c r="Q37" s="10"/>
      <c r="R37" s="10"/>
      <c r="S37" s="10"/>
      <c r="T37" s="10"/>
      <c r="U37" s="10"/>
      <c r="V37" s="10"/>
      <c r="W37" s="10"/>
      <c r="X37" s="10"/>
      <c r="Y37" s="10"/>
      <c r="Z37" s="10"/>
      <c r="AA37" s="10"/>
    </row>
    <row r="38" spans="3:27" ht="49.15" customHeight="1">
      <c r="C38" s="286"/>
      <c r="D38" s="515" t="s">
        <v>215</v>
      </c>
      <c r="E38" s="10"/>
      <c r="F38" s="10"/>
      <c r="G38" s="10"/>
      <c r="H38" s="10"/>
      <c r="I38" s="10"/>
      <c r="J38" s="10"/>
      <c r="K38" s="10"/>
      <c r="L38" s="10"/>
      <c r="M38" s="10"/>
      <c r="N38" s="10"/>
      <c r="O38" s="10"/>
      <c r="P38" s="10"/>
      <c r="Q38" s="10"/>
      <c r="R38" s="10"/>
      <c r="S38" s="10"/>
      <c r="T38" s="10"/>
      <c r="U38" s="10"/>
      <c r="V38" s="10"/>
      <c r="W38" s="10"/>
      <c r="X38" s="10"/>
      <c r="Y38" s="10"/>
      <c r="Z38" s="10"/>
      <c r="AA38" s="10"/>
    </row>
    <row r="39" spans="3:27">
      <c r="C39" s="286"/>
      <c r="D39" s="516"/>
      <c r="E39" s="10"/>
      <c r="F39" s="10"/>
      <c r="G39" s="10"/>
      <c r="H39" s="10"/>
      <c r="I39" s="10"/>
      <c r="J39" s="10"/>
      <c r="K39" s="10"/>
      <c r="L39" s="10"/>
      <c r="M39" s="10"/>
      <c r="N39" s="10"/>
      <c r="O39" s="10"/>
      <c r="P39" s="10"/>
      <c r="Q39" s="10"/>
      <c r="R39" s="10"/>
      <c r="S39" s="10"/>
      <c r="T39" s="10"/>
      <c r="U39" s="10"/>
      <c r="V39" s="10"/>
      <c r="W39" s="10"/>
      <c r="X39" s="10"/>
      <c r="Y39" s="10"/>
      <c r="Z39" s="10"/>
      <c r="AA39" s="10"/>
    </row>
    <row r="40" spans="3:27">
      <c r="C40" s="286"/>
      <c r="D40" s="516"/>
      <c r="E40" s="10"/>
      <c r="F40" s="10"/>
      <c r="G40" s="10"/>
      <c r="H40" s="10"/>
      <c r="I40" s="10"/>
      <c r="J40" s="10"/>
      <c r="K40" s="10"/>
      <c r="L40" s="10"/>
      <c r="M40" s="10"/>
      <c r="N40" s="10"/>
      <c r="O40" s="10"/>
      <c r="P40" s="10"/>
      <c r="Q40" s="10"/>
      <c r="R40" s="10"/>
      <c r="S40" s="10"/>
      <c r="T40" s="10"/>
      <c r="U40" s="10"/>
      <c r="V40" s="10"/>
      <c r="W40" s="10"/>
      <c r="X40" s="10"/>
      <c r="Y40" s="10"/>
      <c r="Z40" s="10"/>
      <c r="AA40" s="10"/>
    </row>
    <row r="41" spans="3:27" ht="27.6" customHeight="1">
      <c r="C41" s="286"/>
      <c r="D41" s="514" t="s">
        <v>180</v>
      </c>
      <c r="E41" s="10"/>
      <c r="F41" s="10"/>
      <c r="G41" s="10"/>
      <c r="H41" s="10"/>
      <c r="I41" s="10"/>
      <c r="J41" s="10"/>
      <c r="K41" s="10"/>
      <c r="L41" s="10"/>
      <c r="M41" s="10"/>
      <c r="N41" s="10"/>
      <c r="O41" s="10"/>
      <c r="P41" s="10"/>
      <c r="Q41" s="10"/>
      <c r="R41" s="10"/>
      <c r="S41" s="10"/>
      <c r="T41" s="10"/>
      <c r="U41" s="10"/>
      <c r="V41" s="10"/>
      <c r="W41" s="10"/>
      <c r="X41" s="10"/>
      <c r="Y41" s="10"/>
      <c r="Z41" s="10"/>
      <c r="AA41" s="10"/>
    </row>
    <row r="42" spans="3:27" ht="43.9" customHeight="1">
      <c r="C42" s="286"/>
      <c r="D42" s="515" t="s">
        <v>216</v>
      </c>
      <c r="E42" s="10"/>
      <c r="F42" s="10"/>
      <c r="G42" s="10"/>
      <c r="H42" s="10"/>
      <c r="I42" s="10"/>
      <c r="J42" s="10"/>
      <c r="K42" s="10"/>
      <c r="L42" s="10"/>
      <c r="M42" s="10"/>
      <c r="N42" s="10"/>
      <c r="O42" s="10"/>
      <c r="P42" s="10"/>
      <c r="Q42" s="10"/>
      <c r="R42" s="10"/>
      <c r="S42" s="10"/>
      <c r="T42" s="10"/>
      <c r="U42" s="10"/>
      <c r="V42" s="10"/>
      <c r="W42" s="10"/>
      <c r="X42" s="10"/>
      <c r="Y42" s="10"/>
      <c r="Z42" s="10"/>
      <c r="AA42" s="10"/>
    </row>
    <row r="43" spans="3:27">
      <c r="C43" s="286"/>
      <c r="D43" s="517"/>
      <c r="E43" s="10"/>
      <c r="F43" s="10"/>
      <c r="G43" s="10"/>
      <c r="H43" s="10"/>
      <c r="I43" s="10"/>
      <c r="J43" s="10"/>
      <c r="K43" s="10"/>
      <c r="L43" s="10"/>
      <c r="M43" s="10"/>
      <c r="N43" s="10"/>
      <c r="O43" s="10"/>
      <c r="P43" s="10"/>
      <c r="Q43" s="10"/>
      <c r="R43" s="10"/>
      <c r="S43" s="10"/>
      <c r="T43" s="10"/>
      <c r="U43" s="10"/>
      <c r="V43" s="10"/>
      <c r="W43" s="10"/>
      <c r="X43" s="10"/>
      <c r="Y43" s="10"/>
      <c r="Z43" s="10"/>
      <c r="AA43" s="10"/>
    </row>
    <row r="44" spans="3:27">
      <c r="C44" s="286"/>
      <c r="D44" s="516"/>
    </row>
    <row r="45" spans="3:27" ht="28.15" customHeight="1">
      <c r="C45" s="286"/>
      <c r="D45" s="514" t="s">
        <v>185</v>
      </c>
    </row>
    <row r="46" spans="3:27" ht="46.9" customHeight="1">
      <c r="C46" s="286"/>
      <c r="D46" s="515" t="s">
        <v>204</v>
      </c>
    </row>
    <row r="47" spans="3:27">
      <c r="C47" s="286"/>
      <c r="D47" s="516"/>
    </row>
    <row r="48" spans="3:27">
      <c r="C48" s="288"/>
      <c r="D48" s="518"/>
    </row>
    <row r="49" spans="4:4" ht="25.15" customHeight="1">
      <c r="D49" s="514" t="s">
        <v>217</v>
      </c>
    </row>
    <row r="50" spans="4:4" ht="21" customHeight="1">
      <c r="D50" s="515" t="s">
        <v>228</v>
      </c>
    </row>
  </sheetData>
  <sheetProtection password="EE98" sheet="1"/>
  <mergeCells count="5">
    <mergeCell ref="B21:B24"/>
    <mergeCell ref="B25:B27"/>
    <mergeCell ref="A13:A17"/>
    <mergeCell ref="A21:A27"/>
    <mergeCell ref="A5:A11"/>
  </mergeCells>
  <phoneticPr fontId="15" type="noConversion"/>
  <pageMargins left="0.51" right="0.26" top="0.63" bottom="0.36" header="0.26" footer="0.26"/>
  <pageSetup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K844"/>
  <sheetViews>
    <sheetView tabSelected="1" view="pageBreakPreview" zoomScale="75" zoomScaleNormal="75" zoomScaleSheetLayoutView="75" workbookViewId="0">
      <pane xSplit="7" ySplit="9" topLeftCell="H10" activePane="bottomRight" state="frozen"/>
      <selection pane="topRight" activeCell="H1" sqref="H1"/>
      <selection pane="bottomLeft" activeCell="A10" sqref="A10"/>
      <selection pane="bottomRight" activeCell="K24" sqref="K24"/>
    </sheetView>
  </sheetViews>
  <sheetFormatPr defaultColWidth="9.77734375" defaultRowHeight="15"/>
  <cols>
    <col min="1" max="1" width="5.77734375" style="4" customWidth="1"/>
    <col min="2" max="2" width="20.77734375" style="4" customWidth="1"/>
    <col min="3" max="3" width="8.109375" style="24" customWidth="1"/>
    <col min="4" max="4" width="6.88671875" style="24" customWidth="1"/>
    <col min="5" max="5" width="7.21875" style="24" customWidth="1"/>
    <col min="6" max="6" width="11.5546875" style="24" customWidth="1"/>
    <col min="7" max="7" width="8.5546875" style="24" customWidth="1"/>
    <col min="8" max="8" width="6.44140625" style="25" customWidth="1"/>
    <col min="9" max="9" width="8.21875" style="25" customWidth="1"/>
    <col min="10" max="10" width="8.33203125" style="25" customWidth="1"/>
    <col min="11" max="12" width="8.6640625" style="25" customWidth="1"/>
    <col min="13" max="13" width="7.21875" style="25" customWidth="1"/>
    <col min="14" max="14" width="8.33203125" style="25" customWidth="1"/>
    <col min="15" max="15" width="9.5546875" style="25" customWidth="1"/>
    <col min="16" max="16" width="7.77734375" style="25" customWidth="1"/>
    <col min="17" max="17" width="8" style="25" customWidth="1"/>
    <col min="18" max="18" width="8.77734375" style="25" customWidth="1"/>
    <col min="19" max="20" width="7.77734375" style="25" customWidth="1"/>
    <col min="21" max="21" width="8.77734375" style="26" customWidth="1"/>
    <col min="22" max="22" width="10.109375" style="26" customWidth="1"/>
    <col min="23" max="23" width="8.33203125" style="26" customWidth="1"/>
    <col min="24" max="24" width="7.21875" style="27" customWidth="1"/>
    <col min="25" max="25" width="8.88671875" style="27" customWidth="1"/>
    <col min="26" max="27" width="9.77734375" style="28" customWidth="1"/>
    <col min="28" max="28" width="8.44140625" style="29" customWidth="1"/>
    <col min="29" max="29" width="9.77734375" customWidth="1"/>
    <col min="31" max="31" width="9.5546875" customWidth="1"/>
    <col min="32" max="32" width="8.21875" bestFit="1" customWidth="1"/>
    <col min="36" max="36" width="10.33203125" customWidth="1"/>
  </cols>
  <sheetData>
    <row r="1" spans="1:219" s="4" customFormat="1" ht="18.75" thickBot="1">
      <c r="A1" s="534" t="s">
        <v>26</v>
      </c>
      <c r="B1" s="535"/>
      <c r="C1" s="536"/>
      <c r="D1" s="537"/>
      <c r="E1" s="537"/>
      <c r="F1" s="537"/>
      <c r="G1" s="538"/>
      <c r="H1" s="115"/>
      <c r="I1" s="115"/>
      <c r="J1" s="115"/>
      <c r="K1" s="572" t="s">
        <v>34</v>
      </c>
      <c r="L1" s="573"/>
      <c r="M1" s="573"/>
      <c r="N1" s="573"/>
      <c r="O1" s="573"/>
      <c r="P1" s="573"/>
      <c r="Q1" s="573"/>
      <c r="R1" s="573"/>
      <c r="S1" s="529" t="s">
        <v>168</v>
      </c>
      <c r="T1" s="529"/>
      <c r="U1" s="529"/>
      <c r="V1" s="530" t="s">
        <v>171</v>
      </c>
      <c r="W1" s="5"/>
      <c r="Y1" s="542" t="s">
        <v>13</v>
      </c>
      <c r="Z1" s="542"/>
      <c r="AA1" s="330">
        <f>+AE1-AA2</f>
        <v>0</v>
      </c>
      <c r="AC1" s="571" t="s">
        <v>188</v>
      </c>
      <c r="AD1" s="571"/>
      <c r="AE1" s="331">
        <f>+A722</f>
        <v>0</v>
      </c>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row>
    <row r="2" spans="1:219" s="4" customFormat="1" ht="18.75" thickBot="1">
      <c r="A2" s="544" t="s">
        <v>98</v>
      </c>
      <c r="B2" s="545"/>
      <c r="C2" s="546"/>
      <c r="D2" s="547"/>
      <c r="E2" s="547"/>
      <c r="F2" s="547"/>
      <c r="G2" s="548"/>
      <c r="H2" s="115"/>
      <c r="I2" s="115"/>
      <c r="J2" s="115"/>
      <c r="K2" s="574" t="s">
        <v>213</v>
      </c>
      <c r="L2" s="575"/>
      <c r="M2" s="575"/>
      <c r="N2" s="575"/>
      <c r="O2" s="575"/>
      <c r="P2" s="575"/>
      <c r="Q2" s="575"/>
      <c r="R2" s="575"/>
      <c r="S2" s="529" t="s">
        <v>169</v>
      </c>
      <c r="T2" s="529"/>
      <c r="U2" s="332"/>
      <c r="V2" s="530"/>
      <c r="W2" s="5"/>
      <c r="Y2" s="542" t="s">
        <v>28</v>
      </c>
      <c r="Z2" s="542"/>
      <c r="AA2" s="330">
        <f>+B722</f>
        <v>0</v>
      </c>
      <c r="AC2" s="1"/>
      <c r="AD2" s="2"/>
      <c r="AE2" s="2"/>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row>
    <row r="3" spans="1:219" s="4" customFormat="1" ht="18.75" thickBot="1">
      <c r="A3" s="549" t="s">
        <v>99</v>
      </c>
      <c r="B3" s="549"/>
      <c r="C3" s="550"/>
      <c r="D3" s="551"/>
      <c r="E3" s="551"/>
      <c r="F3" s="551"/>
      <c r="G3" s="552"/>
      <c r="H3" s="115"/>
      <c r="I3" s="115"/>
      <c r="J3" s="115"/>
      <c r="K3" s="532" t="s">
        <v>173</v>
      </c>
      <c r="L3" s="533"/>
      <c r="M3" s="533"/>
      <c r="N3" s="533"/>
      <c r="O3" s="533"/>
      <c r="P3" s="533"/>
      <c r="Q3" s="533"/>
      <c r="R3" s="533"/>
      <c r="S3" s="528" t="s">
        <v>170</v>
      </c>
      <c r="T3" s="528"/>
      <c r="U3" s="332"/>
      <c r="V3" s="531"/>
      <c r="W3" s="5"/>
      <c r="Y3" s="542" t="s">
        <v>187</v>
      </c>
      <c r="Z3" s="542"/>
      <c r="AA3" s="330">
        <f>+B723</f>
        <v>0</v>
      </c>
      <c r="AC3" s="1"/>
      <c r="AD3" s="2"/>
      <c r="AE3" s="2"/>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row>
    <row r="4" spans="1:219" s="13" customFormat="1" ht="18.75" customHeight="1">
      <c r="A4" s="539" t="s">
        <v>29</v>
      </c>
      <c r="B4" s="540"/>
      <c r="C4" s="540"/>
      <c r="D4" s="540"/>
      <c r="E4" s="540"/>
      <c r="F4" s="540"/>
      <c r="G4" s="541"/>
      <c r="H4" s="566" t="s">
        <v>30</v>
      </c>
      <c r="I4" s="567"/>
      <c r="J4" s="567"/>
      <c r="K4" s="567"/>
      <c r="L4" s="567"/>
      <c r="M4" s="568"/>
      <c r="N4" s="451"/>
      <c r="O4" s="451"/>
      <c r="P4" s="539" t="s">
        <v>31</v>
      </c>
      <c r="Q4" s="540"/>
      <c r="R4" s="540"/>
      <c r="S4" s="569"/>
      <c r="T4" s="569"/>
      <c r="U4" s="569"/>
      <c r="V4" s="570"/>
      <c r="W4" s="579"/>
      <c r="X4" s="580"/>
      <c r="Y4" s="580"/>
      <c r="Z4" s="580"/>
      <c r="AA4" s="580"/>
      <c r="AB4" s="580"/>
      <c r="AC4" s="580"/>
      <c r="AD4" s="580"/>
      <c r="AE4" s="580"/>
      <c r="AF4" s="580"/>
      <c r="AG4" s="580"/>
      <c r="AH4" s="580"/>
      <c r="AI4" s="580"/>
      <c r="AJ4" s="580"/>
      <c r="AK4" s="580"/>
      <c r="AL4" s="581"/>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row>
    <row r="5" spans="1:219" s="13" customFormat="1" ht="18.75" customHeight="1">
      <c r="A5" s="555" t="s">
        <v>107</v>
      </c>
      <c r="B5" s="555"/>
      <c r="C5" s="555"/>
      <c r="D5" s="555"/>
      <c r="E5" s="555"/>
      <c r="F5" s="555"/>
      <c r="G5" s="555"/>
      <c r="H5" s="555"/>
      <c r="I5" s="555"/>
      <c r="J5" s="555"/>
      <c r="K5" s="555"/>
      <c r="L5" s="555"/>
      <c r="M5" s="555"/>
      <c r="N5" s="555"/>
      <c r="O5" s="555"/>
      <c r="P5" s="555"/>
      <c r="Q5" s="555"/>
      <c r="R5" s="555"/>
      <c r="S5" s="555"/>
      <c r="T5" s="555"/>
      <c r="U5" s="555"/>
      <c r="V5" s="555"/>
      <c r="W5" s="555" t="s">
        <v>108</v>
      </c>
      <c r="X5" s="555"/>
      <c r="Y5" s="555"/>
      <c r="Z5" s="555"/>
      <c r="AA5" s="555"/>
      <c r="AB5" s="555"/>
      <c r="AC5" s="555"/>
      <c r="AD5" s="555"/>
      <c r="AE5" s="555"/>
      <c r="AF5" s="555"/>
      <c r="AG5" s="555"/>
      <c r="AH5" s="555"/>
      <c r="AI5" s="555"/>
      <c r="AJ5" s="555"/>
      <c r="AK5" s="555"/>
      <c r="AL5" s="555"/>
      <c r="AM5" s="259"/>
      <c r="AN5" s="259"/>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row>
    <row r="6" spans="1:219" s="19" customFormat="1" ht="18.75" customHeight="1" thickBot="1">
      <c r="A6" s="14"/>
      <c r="B6" s="14"/>
      <c r="C6" s="14"/>
      <c r="D6" s="15"/>
      <c r="E6" s="15"/>
      <c r="F6" s="15"/>
      <c r="G6" s="16"/>
      <c r="H6" s="17"/>
      <c r="I6" s="17"/>
      <c r="J6" s="17"/>
      <c r="K6" s="271"/>
      <c r="L6" s="18"/>
      <c r="M6" s="18"/>
      <c r="N6" s="553" t="s">
        <v>202</v>
      </c>
      <c r="O6" s="554"/>
      <c r="P6" s="558" t="s">
        <v>32</v>
      </c>
      <c r="Q6" s="559"/>
      <c r="R6" s="559"/>
      <c r="S6" s="560"/>
      <c r="T6" s="576" t="s">
        <v>0</v>
      </c>
      <c r="U6" s="577"/>
      <c r="V6" s="578"/>
      <c r="W6" s="169" t="s">
        <v>103</v>
      </c>
      <c r="X6" s="563" t="s">
        <v>102</v>
      </c>
      <c r="Y6" s="564"/>
      <c r="Z6" s="564"/>
      <c r="AA6" s="565"/>
      <c r="AB6" s="561" t="s">
        <v>48</v>
      </c>
      <c r="AC6" s="582"/>
      <c r="AD6" s="562"/>
      <c r="AE6" s="561" t="s">
        <v>47</v>
      </c>
      <c r="AF6" s="582"/>
      <c r="AG6" s="562"/>
      <c r="AH6" s="561" t="s">
        <v>101</v>
      </c>
      <c r="AI6" s="562"/>
      <c r="AJ6" s="136" t="s">
        <v>127</v>
      </c>
      <c r="AK6" s="561" t="s">
        <v>100</v>
      </c>
      <c r="AL6" s="562"/>
      <c r="AM6" s="556" t="s">
        <v>186</v>
      </c>
      <c r="AN6" s="557"/>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row>
    <row r="7" spans="1:219" s="22" customFormat="1" ht="54.6" customHeight="1" thickBot="1">
      <c r="A7" s="176" t="s">
        <v>1</v>
      </c>
      <c r="B7" s="177" t="s">
        <v>195</v>
      </c>
      <c r="C7" s="178" t="s">
        <v>12</v>
      </c>
      <c r="D7" s="178" t="s">
        <v>3</v>
      </c>
      <c r="E7" s="179" t="s">
        <v>105</v>
      </c>
      <c r="F7" s="257" t="s">
        <v>159</v>
      </c>
      <c r="G7" s="180" t="s">
        <v>37</v>
      </c>
      <c r="H7" s="182" t="s">
        <v>44</v>
      </c>
      <c r="I7" s="183" t="s">
        <v>120</v>
      </c>
      <c r="J7" s="184" t="s">
        <v>15</v>
      </c>
      <c r="K7" s="272" t="s">
        <v>33</v>
      </c>
      <c r="L7" s="270" t="s">
        <v>7</v>
      </c>
      <c r="M7" s="185" t="s">
        <v>52</v>
      </c>
      <c r="N7" s="270" t="s">
        <v>209</v>
      </c>
      <c r="O7" s="461" t="s">
        <v>210</v>
      </c>
      <c r="P7" s="460" t="s">
        <v>5</v>
      </c>
      <c r="Q7" s="188" t="s">
        <v>4</v>
      </c>
      <c r="R7" s="188" t="s">
        <v>14</v>
      </c>
      <c r="S7" s="189" t="s">
        <v>153</v>
      </c>
      <c r="T7" s="192" t="s">
        <v>10</v>
      </c>
      <c r="U7" s="193" t="s">
        <v>4</v>
      </c>
      <c r="V7" s="194" t="s">
        <v>24</v>
      </c>
      <c r="W7" s="198" t="s">
        <v>152</v>
      </c>
      <c r="X7" s="197" t="s">
        <v>45</v>
      </c>
      <c r="Y7" s="119" t="s">
        <v>206</v>
      </c>
      <c r="Z7" s="120" t="s">
        <v>38</v>
      </c>
      <c r="AA7" s="121" t="s">
        <v>39</v>
      </c>
      <c r="AB7" s="41" t="s">
        <v>41</v>
      </c>
      <c r="AC7" s="41" t="s">
        <v>42</v>
      </c>
      <c r="AD7" s="147" t="s">
        <v>43</v>
      </c>
      <c r="AE7" s="290" t="s">
        <v>46</v>
      </c>
      <c r="AF7" s="291" t="s">
        <v>42</v>
      </c>
      <c r="AG7" s="121" t="s">
        <v>43</v>
      </c>
      <c r="AH7" s="290" t="s">
        <v>49</v>
      </c>
      <c r="AI7" s="121" t="s">
        <v>50</v>
      </c>
      <c r="AJ7" s="292" t="s">
        <v>126</v>
      </c>
      <c r="AK7" s="290" t="s">
        <v>51</v>
      </c>
      <c r="AL7" s="121" t="s">
        <v>104</v>
      </c>
      <c r="AM7" s="258" t="s">
        <v>160</v>
      </c>
      <c r="AN7" s="256" t="s">
        <v>162</v>
      </c>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row>
    <row r="8" spans="1:219" s="22" customFormat="1" ht="19.149999999999999" customHeight="1" thickBot="1">
      <c r="A8" s="329">
        <f>+A722</f>
        <v>0</v>
      </c>
      <c r="B8" s="398"/>
      <c r="C8" s="399">
        <f>+C722</f>
        <v>0</v>
      </c>
      <c r="D8" s="399">
        <f>+D722</f>
        <v>0</v>
      </c>
      <c r="E8" s="399">
        <f>+E722</f>
        <v>0</v>
      </c>
      <c r="F8" s="399">
        <f>+F722</f>
        <v>0</v>
      </c>
      <c r="G8" s="400">
        <f t="shared" ref="G8:AI8" si="0">+G722</f>
        <v>0</v>
      </c>
      <c r="H8" s="329">
        <f t="shared" si="0"/>
        <v>0</v>
      </c>
      <c r="I8" s="399">
        <f t="shared" si="0"/>
        <v>0</v>
      </c>
      <c r="J8" s="399">
        <f t="shared" si="0"/>
        <v>0</v>
      </c>
      <c r="K8" s="399"/>
      <c r="L8" s="399"/>
      <c r="M8" s="400">
        <f t="shared" si="0"/>
        <v>0</v>
      </c>
      <c r="N8" s="400">
        <f t="shared" si="0"/>
        <v>0</v>
      </c>
      <c r="O8" s="400">
        <f t="shared" si="0"/>
        <v>0</v>
      </c>
      <c r="P8" s="329">
        <f t="shared" si="0"/>
        <v>0</v>
      </c>
      <c r="Q8" s="399">
        <f t="shared" si="0"/>
        <v>0</v>
      </c>
      <c r="R8" s="399">
        <f t="shared" si="0"/>
        <v>0</v>
      </c>
      <c r="S8" s="511" t="e">
        <f t="shared" si="0"/>
        <v>#DIV/0!</v>
      </c>
      <c r="T8" s="329">
        <f t="shared" si="0"/>
        <v>0</v>
      </c>
      <c r="U8" s="399">
        <f t="shared" si="0"/>
        <v>0</v>
      </c>
      <c r="V8" s="400">
        <f t="shared" si="0"/>
        <v>0</v>
      </c>
      <c r="W8" s="401">
        <f t="shared" si="0"/>
        <v>0</v>
      </c>
      <c r="X8" s="402">
        <f t="shared" si="0"/>
        <v>0</v>
      </c>
      <c r="Y8" s="399">
        <f t="shared" si="0"/>
        <v>0</v>
      </c>
      <c r="Z8" s="399">
        <f t="shared" si="0"/>
        <v>0</v>
      </c>
      <c r="AA8" s="400">
        <f t="shared" si="0"/>
        <v>0</v>
      </c>
      <c r="AB8" s="402">
        <f t="shared" si="0"/>
        <v>0</v>
      </c>
      <c r="AC8" s="399">
        <f t="shared" si="0"/>
        <v>0</v>
      </c>
      <c r="AD8" s="403">
        <f t="shared" si="0"/>
        <v>0</v>
      </c>
      <c r="AE8" s="329">
        <f t="shared" si="0"/>
        <v>0</v>
      </c>
      <c r="AF8" s="399">
        <f t="shared" si="0"/>
        <v>0</v>
      </c>
      <c r="AG8" s="400">
        <f t="shared" si="0"/>
        <v>0</v>
      </c>
      <c r="AH8" s="329">
        <f t="shared" si="0"/>
        <v>0</v>
      </c>
      <c r="AI8" s="400">
        <f t="shared" si="0"/>
        <v>0</v>
      </c>
      <c r="AJ8" s="401"/>
      <c r="AK8" s="329" t="e">
        <f>+AK722</f>
        <v>#DIV/0!</v>
      </c>
      <c r="AL8" s="400">
        <f>+AL722</f>
        <v>0</v>
      </c>
      <c r="AM8" s="329"/>
      <c r="AN8" s="400"/>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row>
    <row r="9" spans="1:219" s="22" customFormat="1" ht="17.45" customHeight="1" thickBot="1">
      <c r="A9" s="329">
        <f>+A723</f>
        <v>0</v>
      </c>
      <c r="B9" s="329">
        <f t="shared" ref="B9:AN9" si="1">+B723</f>
        <v>0</v>
      </c>
      <c r="C9" s="329" t="e">
        <f t="shared" si="1"/>
        <v>#DIV/0!</v>
      </c>
      <c r="D9" s="329" t="e">
        <f t="shared" si="1"/>
        <v>#DIV/0!</v>
      </c>
      <c r="E9" s="329">
        <f t="shared" si="1"/>
        <v>0</v>
      </c>
      <c r="F9" s="329">
        <f t="shared" si="1"/>
        <v>0</v>
      </c>
      <c r="G9" s="329">
        <f t="shared" si="1"/>
        <v>0</v>
      </c>
      <c r="H9" s="329" t="e">
        <f t="shared" si="1"/>
        <v>#DIV/0!</v>
      </c>
      <c r="I9" s="329" t="e">
        <f t="shared" si="1"/>
        <v>#DIV/0!</v>
      </c>
      <c r="J9" s="329" t="e">
        <f t="shared" si="1"/>
        <v>#DIV/0!</v>
      </c>
      <c r="K9" s="329">
        <f t="shared" si="1"/>
        <v>0</v>
      </c>
      <c r="L9" s="329">
        <f t="shared" si="1"/>
        <v>0</v>
      </c>
      <c r="M9" s="329" t="e">
        <f t="shared" si="1"/>
        <v>#DIV/0!</v>
      </c>
      <c r="N9" s="510" t="e">
        <f>+N8/$A$8</f>
        <v>#DIV/0!</v>
      </c>
      <c r="O9" s="510" t="e">
        <f>+O8/$A$8</f>
        <v>#DIV/0!</v>
      </c>
      <c r="P9" s="402" t="e">
        <f t="shared" si="1"/>
        <v>#DIV/0!</v>
      </c>
      <c r="Q9" s="329">
        <f t="shared" si="1"/>
        <v>0</v>
      </c>
      <c r="R9" s="329">
        <f t="shared" si="1"/>
        <v>0</v>
      </c>
      <c r="S9" s="512" t="e">
        <f t="shared" si="1"/>
        <v>#NUM!</v>
      </c>
      <c r="T9" s="329" t="e">
        <f t="shared" si="1"/>
        <v>#DIV/0!</v>
      </c>
      <c r="U9" s="329">
        <f t="shared" si="1"/>
        <v>0</v>
      </c>
      <c r="V9" s="329">
        <f t="shared" si="1"/>
        <v>0</v>
      </c>
      <c r="W9" s="329">
        <f t="shared" si="1"/>
        <v>0</v>
      </c>
      <c r="X9" s="329" t="e">
        <f t="shared" si="1"/>
        <v>#DIV/0!</v>
      </c>
      <c r="Y9" s="329">
        <f t="shared" si="1"/>
        <v>0</v>
      </c>
      <c r="Z9" s="329">
        <f t="shared" si="1"/>
        <v>0</v>
      </c>
      <c r="AA9" s="329">
        <f t="shared" si="1"/>
        <v>0</v>
      </c>
      <c r="AB9" s="329" t="e">
        <f t="shared" si="1"/>
        <v>#DIV/0!</v>
      </c>
      <c r="AC9" s="329" t="e">
        <f t="shared" si="1"/>
        <v>#DIV/0!</v>
      </c>
      <c r="AD9" s="329">
        <f t="shared" si="1"/>
        <v>0</v>
      </c>
      <c r="AE9" s="329" t="e">
        <f t="shared" si="1"/>
        <v>#DIV/0!</v>
      </c>
      <c r="AF9" s="329" t="e">
        <f t="shared" si="1"/>
        <v>#DIV/0!</v>
      </c>
      <c r="AG9" s="329">
        <f t="shared" si="1"/>
        <v>0</v>
      </c>
      <c r="AH9" s="329">
        <f t="shared" si="1"/>
        <v>0</v>
      </c>
      <c r="AI9" s="329">
        <f t="shared" si="1"/>
        <v>0</v>
      </c>
      <c r="AJ9" s="329">
        <f t="shared" si="1"/>
        <v>0</v>
      </c>
      <c r="AK9" s="329">
        <f t="shared" si="1"/>
        <v>0</v>
      </c>
      <c r="AL9" s="329">
        <f t="shared" si="1"/>
        <v>0</v>
      </c>
      <c r="AM9" s="329">
        <f t="shared" si="1"/>
        <v>0</v>
      </c>
      <c r="AN9" s="329">
        <f t="shared" si="1"/>
        <v>0</v>
      </c>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row>
    <row r="10" spans="1:219" ht="13.9" customHeight="1">
      <c r="A10" s="391"/>
      <c r="B10" s="311"/>
      <c r="C10" s="312"/>
      <c r="D10" s="312"/>
      <c r="E10" s="313"/>
      <c r="F10" s="395">
        <v>0</v>
      </c>
      <c r="G10" s="314"/>
      <c r="H10" s="315"/>
      <c r="I10" s="316"/>
      <c r="J10" s="317"/>
      <c r="K10" s="318"/>
      <c r="L10" s="318"/>
      <c r="M10" s="319"/>
      <c r="N10" s="457"/>
      <c r="O10" s="462"/>
      <c r="P10" s="320"/>
      <c r="Q10" s="321"/>
      <c r="R10" s="322"/>
      <c r="S10" s="323"/>
      <c r="T10" s="324"/>
      <c r="U10" s="325"/>
      <c r="V10" s="326"/>
      <c r="W10" s="327">
        <f t="shared" ref="W10:W73" si="2">IF(U10&gt;0,U10/LOOKUP(T10,IncomeLimits),0)</f>
        <v>0</v>
      </c>
      <c r="X10" s="333">
        <f>IF(G10&gt;0,HLOOKUP(C10,'Utility Allowances'!$O$33:$S$34,2),0)</f>
        <v>0</v>
      </c>
      <c r="Y10" s="334">
        <f t="shared" ref="Y10:Y73" si="3">+G10+C10</f>
        <v>0</v>
      </c>
      <c r="Z10" s="328">
        <f t="shared" ref="Z10:Z73" si="4">+J10+I10</f>
        <v>0</v>
      </c>
      <c r="AA10" s="335">
        <f t="shared" ref="AA10:AA73" si="5">+H10+J10</f>
        <v>0</v>
      </c>
      <c r="AB10" s="333">
        <f>IF(Y10&gt;0,VLOOKUP($Y10,'Reference Data 2'!$B$7:$C$71,2),0)</f>
        <v>0</v>
      </c>
      <c r="AC10" s="336">
        <f t="shared" ref="AC10:AC73" si="6">+AA10-AB10</f>
        <v>0</v>
      </c>
      <c r="AD10" s="337">
        <f t="shared" ref="AD10:AD73" si="7">+IF(AC10&gt;0,AC10,0)</f>
        <v>0</v>
      </c>
      <c r="AE10" s="349">
        <f>IF(Y10&gt;0,VLOOKUP($Y10,'Reference Data 2'!$B$7:$D$71,3),0)</f>
        <v>0</v>
      </c>
      <c r="AF10" s="336">
        <f t="shared" ref="AF10:AF73" si="8">+AA10-AE10</f>
        <v>0</v>
      </c>
      <c r="AG10" s="335">
        <f t="shared" ref="AG10:AG73" si="9">+IF(AF10&gt;0,AF10,0)</f>
        <v>0</v>
      </c>
      <c r="AH10" s="339">
        <f t="shared" ref="AH10:AH73" si="10">+IF(U10&gt;0,(AA10*12)/U10,0)</f>
        <v>0</v>
      </c>
      <c r="AI10" s="340">
        <f t="shared" ref="AI10:AI73" si="11">+IF(AH10&gt;0.5,AH10,0)</f>
        <v>0</v>
      </c>
      <c r="AJ10" s="341">
        <f t="shared" ref="AJ10:AJ73" si="12">+IF(T10&gt;0,IF(C10&gt;0,T10/C10,T10),0)</f>
        <v>0</v>
      </c>
      <c r="AK10" s="338">
        <f>IF(AA10&gt;0,VLOOKUP(C10,'Reference Data 1'!$N$13:$O$17,2),0)</f>
        <v>0</v>
      </c>
      <c r="AL10" s="335">
        <f t="shared" ref="AL10:AL73" si="13">+AK10-AA10</f>
        <v>0</v>
      </c>
      <c r="AM10" s="342">
        <f t="shared" ref="AM10:AM73" si="14">+C10+E10</f>
        <v>0</v>
      </c>
      <c r="AN10" s="343">
        <f t="shared" ref="AN10:AN73" si="15">+IF(F10=1,C10+0.1,IF(F10=2,C10+0.2,0))</f>
        <v>0</v>
      </c>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row>
    <row r="11" spans="1:219" ht="13.9" customHeight="1">
      <c r="A11" s="392"/>
      <c r="B11" s="160"/>
      <c r="C11" s="161"/>
      <c r="D11" s="161"/>
      <c r="E11" s="255"/>
      <c r="F11" s="396">
        <v>0</v>
      </c>
      <c r="G11" s="181"/>
      <c r="H11" s="186"/>
      <c r="I11" s="162"/>
      <c r="J11" s="163"/>
      <c r="K11" s="164"/>
      <c r="L11" s="164"/>
      <c r="M11" s="187"/>
      <c r="N11" s="458"/>
      <c r="O11" s="463"/>
      <c r="P11" s="190"/>
      <c r="Q11" s="165"/>
      <c r="R11" s="166"/>
      <c r="S11" s="191"/>
      <c r="T11" s="195"/>
      <c r="U11" s="167"/>
      <c r="V11" s="196"/>
      <c r="W11" s="199">
        <f t="shared" si="2"/>
        <v>0</v>
      </c>
      <c r="X11" s="344">
        <f>IF(G11&gt;0,HLOOKUP(C11,'Utility Allowances'!$O$33:$S$34,2),0)</f>
        <v>0</v>
      </c>
      <c r="Y11" s="345">
        <f t="shared" si="3"/>
        <v>0</v>
      </c>
      <c r="Z11" s="168">
        <f t="shared" si="4"/>
        <v>0</v>
      </c>
      <c r="AA11" s="346">
        <f t="shared" si="5"/>
        <v>0</v>
      </c>
      <c r="AB11" s="344">
        <f>IF(Y11&gt;0,VLOOKUP($Y11,'Reference Data 2'!$B$7:$C$71,2),0)</f>
        <v>0</v>
      </c>
      <c r="AC11" s="347">
        <f t="shared" si="6"/>
        <v>0</v>
      </c>
      <c r="AD11" s="348">
        <f t="shared" si="7"/>
        <v>0</v>
      </c>
      <c r="AE11" s="349">
        <f>IF(Y11&gt;0,VLOOKUP($Y11,'Reference Data 2'!$B$7:$D$71,3),0)</f>
        <v>0</v>
      </c>
      <c r="AF11" s="347">
        <f t="shared" si="8"/>
        <v>0</v>
      </c>
      <c r="AG11" s="346">
        <f t="shared" si="9"/>
        <v>0</v>
      </c>
      <c r="AH11" s="350">
        <f t="shared" si="10"/>
        <v>0</v>
      </c>
      <c r="AI11" s="351">
        <f t="shared" si="11"/>
        <v>0</v>
      </c>
      <c r="AJ11" s="352">
        <f t="shared" si="12"/>
        <v>0</v>
      </c>
      <c r="AK11" s="349">
        <f>IF(AA11&gt;0,VLOOKUP(C11,'Reference Data 1'!$N$13:$O$17,2),0)</f>
        <v>0</v>
      </c>
      <c r="AL11" s="346">
        <f t="shared" si="13"/>
        <v>0</v>
      </c>
      <c r="AM11" s="353">
        <f t="shared" si="14"/>
        <v>0</v>
      </c>
      <c r="AN11" s="354">
        <f t="shared" si="15"/>
        <v>0</v>
      </c>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row>
    <row r="12" spans="1:219" ht="13.9" customHeight="1">
      <c r="A12" s="392"/>
      <c r="B12" s="160"/>
      <c r="C12" s="161"/>
      <c r="D12" s="161"/>
      <c r="E12" s="255"/>
      <c r="F12" s="396">
        <v>0</v>
      </c>
      <c r="G12" s="181"/>
      <c r="H12" s="186"/>
      <c r="I12" s="162"/>
      <c r="J12" s="163"/>
      <c r="K12" s="164"/>
      <c r="L12" s="164"/>
      <c r="M12" s="187"/>
      <c r="N12" s="458"/>
      <c r="O12" s="463"/>
      <c r="P12" s="190"/>
      <c r="Q12" s="165"/>
      <c r="R12" s="166"/>
      <c r="S12" s="191"/>
      <c r="T12" s="195"/>
      <c r="U12" s="167"/>
      <c r="V12" s="196"/>
      <c r="W12" s="199">
        <f t="shared" si="2"/>
        <v>0</v>
      </c>
      <c r="X12" s="344">
        <f>IF(G12&gt;0,HLOOKUP(C12,'Utility Allowances'!$O$33:$S$34,2),0)</f>
        <v>0</v>
      </c>
      <c r="Y12" s="345">
        <f t="shared" si="3"/>
        <v>0</v>
      </c>
      <c r="Z12" s="168">
        <f t="shared" si="4"/>
        <v>0</v>
      </c>
      <c r="AA12" s="346">
        <f t="shared" si="5"/>
        <v>0</v>
      </c>
      <c r="AB12" s="344">
        <f>IF(Y12&gt;0,VLOOKUP($Y12,'Reference Data 2'!$B$7:$C$71,2),0)</f>
        <v>0</v>
      </c>
      <c r="AC12" s="347">
        <f t="shared" si="6"/>
        <v>0</v>
      </c>
      <c r="AD12" s="348">
        <f t="shared" si="7"/>
        <v>0</v>
      </c>
      <c r="AE12" s="349">
        <f>IF(Y12&gt;0,VLOOKUP($Y12,'Reference Data 2'!$B$9:$D$71,3),0)</f>
        <v>0</v>
      </c>
      <c r="AF12" s="347">
        <f t="shared" si="8"/>
        <v>0</v>
      </c>
      <c r="AG12" s="346">
        <f t="shared" si="9"/>
        <v>0</v>
      </c>
      <c r="AH12" s="350">
        <f t="shared" si="10"/>
        <v>0</v>
      </c>
      <c r="AI12" s="351">
        <f t="shared" si="11"/>
        <v>0</v>
      </c>
      <c r="AJ12" s="352">
        <f t="shared" si="12"/>
        <v>0</v>
      </c>
      <c r="AK12" s="349">
        <f>IF(AA12&gt;0,VLOOKUP(C12,'Reference Data 1'!$N$13:$O$17,2),0)</f>
        <v>0</v>
      </c>
      <c r="AL12" s="346">
        <f t="shared" si="13"/>
        <v>0</v>
      </c>
      <c r="AM12" s="353">
        <f t="shared" si="14"/>
        <v>0</v>
      </c>
      <c r="AN12" s="354">
        <f t="shared" si="15"/>
        <v>0</v>
      </c>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row>
    <row r="13" spans="1:219" ht="13.9" customHeight="1">
      <c r="A13" s="392"/>
      <c r="B13" s="160"/>
      <c r="C13" s="161"/>
      <c r="D13" s="161"/>
      <c r="E13" s="255"/>
      <c r="F13" s="396">
        <v>0</v>
      </c>
      <c r="G13" s="181"/>
      <c r="H13" s="186"/>
      <c r="I13" s="162"/>
      <c r="J13" s="163"/>
      <c r="K13" s="164"/>
      <c r="L13" s="164"/>
      <c r="M13" s="187"/>
      <c r="N13" s="458"/>
      <c r="O13" s="463"/>
      <c r="P13" s="190"/>
      <c r="Q13" s="165"/>
      <c r="R13" s="166"/>
      <c r="S13" s="191"/>
      <c r="T13" s="195"/>
      <c r="U13" s="167"/>
      <c r="V13" s="196"/>
      <c r="W13" s="199">
        <f t="shared" si="2"/>
        <v>0</v>
      </c>
      <c r="X13" s="344">
        <f>IF(G13&gt;0,HLOOKUP(C13,'Utility Allowances'!$O$33:$S$34,2),0)</f>
        <v>0</v>
      </c>
      <c r="Y13" s="345">
        <f t="shared" si="3"/>
        <v>0</v>
      </c>
      <c r="Z13" s="168">
        <f t="shared" si="4"/>
        <v>0</v>
      </c>
      <c r="AA13" s="346">
        <f t="shared" si="5"/>
        <v>0</v>
      </c>
      <c r="AB13" s="344">
        <f>IF(Y13&gt;0,VLOOKUP($Y13,'Reference Data 2'!$B$7:$C$71,2),0)</f>
        <v>0</v>
      </c>
      <c r="AC13" s="347">
        <f t="shared" si="6"/>
        <v>0</v>
      </c>
      <c r="AD13" s="348">
        <f t="shared" si="7"/>
        <v>0</v>
      </c>
      <c r="AE13" s="349">
        <f>IF(Y13&gt;0,VLOOKUP($Y13,'Reference Data 2'!$B$9:$D$71,3),0)</f>
        <v>0</v>
      </c>
      <c r="AF13" s="347">
        <f t="shared" si="8"/>
        <v>0</v>
      </c>
      <c r="AG13" s="346">
        <f t="shared" si="9"/>
        <v>0</v>
      </c>
      <c r="AH13" s="350">
        <f t="shared" si="10"/>
        <v>0</v>
      </c>
      <c r="AI13" s="351">
        <f t="shared" si="11"/>
        <v>0</v>
      </c>
      <c r="AJ13" s="352">
        <f t="shared" si="12"/>
        <v>0</v>
      </c>
      <c r="AK13" s="349">
        <f>IF(AA13&gt;0,VLOOKUP(C13,'Reference Data 1'!$N$13:$O$17,2),0)</f>
        <v>0</v>
      </c>
      <c r="AL13" s="346">
        <f t="shared" si="13"/>
        <v>0</v>
      </c>
      <c r="AM13" s="353">
        <f t="shared" si="14"/>
        <v>0</v>
      </c>
      <c r="AN13" s="354">
        <f t="shared" si="15"/>
        <v>0</v>
      </c>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row>
    <row r="14" spans="1:219" ht="13.9" customHeight="1">
      <c r="A14" s="392"/>
      <c r="B14" s="160"/>
      <c r="C14" s="161"/>
      <c r="D14" s="161"/>
      <c r="E14" s="255"/>
      <c r="F14" s="396">
        <v>0</v>
      </c>
      <c r="G14" s="181"/>
      <c r="H14" s="186"/>
      <c r="I14" s="162"/>
      <c r="J14" s="163"/>
      <c r="K14" s="164"/>
      <c r="L14" s="164"/>
      <c r="M14" s="187"/>
      <c r="N14" s="458"/>
      <c r="O14" s="463"/>
      <c r="P14" s="190"/>
      <c r="Q14" s="165"/>
      <c r="R14" s="166"/>
      <c r="S14" s="191"/>
      <c r="T14" s="195"/>
      <c r="U14" s="167"/>
      <c r="V14" s="196"/>
      <c r="W14" s="199">
        <f t="shared" si="2"/>
        <v>0</v>
      </c>
      <c r="X14" s="344">
        <f>IF(G14&gt;0,HLOOKUP(C14,'Utility Allowances'!$O$33:$S$34,2),0)</f>
        <v>0</v>
      </c>
      <c r="Y14" s="345">
        <f t="shared" si="3"/>
        <v>0</v>
      </c>
      <c r="Z14" s="168">
        <f t="shared" si="4"/>
        <v>0</v>
      </c>
      <c r="AA14" s="346">
        <f t="shared" si="5"/>
        <v>0</v>
      </c>
      <c r="AB14" s="344">
        <f>IF(Y14&gt;0,VLOOKUP($Y14,'Reference Data 2'!$B$7:$C$71,2),0)</f>
        <v>0</v>
      </c>
      <c r="AC14" s="347">
        <f t="shared" si="6"/>
        <v>0</v>
      </c>
      <c r="AD14" s="348">
        <f t="shared" si="7"/>
        <v>0</v>
      </c>
      <c r="AE14" s="349">
        <f>IF(Y14&gt;0,VLOOKUP($Y14,'Reference Data 2'!$B$9:$D$71,3),0)</f>
        <v>0</v>
      </c>
      <c r="AF14" s="347">
        <f t="shared" si="8"/>
        <v>0</v>
      </c>
      <c r="AG14" s="346">
        <f t="shared" si="9"/>
        <v>0</v>
      </c>
      <c r="AH14" s="350">
        <f t="shared" si="10"/>
        <v>0</v>
      </c>
      <c r="AI14" s="351">
        <f t="shared" si="11"/>
        <v>0</v>
      </c>
      <c r="AJ14" s="352">
        <f t="shared" si="12"/>
        <v>0</v>
      </c>
      <c r="AK14" s="349">
        <f>IF(AA14&gt;0,VLOOKUP(C14,'Reference Data 1'!$N$13:$O$17,2),0)</f>
        <v>0</v>
      </c>
      <c r="AL14" s="346">
        <f t="shared" si="13"/>
        <v>0</v>
      </c>
      <c r="AM14" s="353">
        <f t="shared" si="14"/>
        <v>0</v>
      </c>
      <c r="AN14" s="354">
        <f t="shared" si="15"/>
        <v>0</v>
      </c>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row>
    <row r="15" spans="1:219" ht="13.9" customHeight="1">
      <c r="A15" s="392"/>
      <c r="B15" s="160"/>
      <c r="C15" s="161"/>
      <c r="D15" s="161"/>
      <c r="E15" s="255"/>
      <c r="F15" s="396">
        <v>0</v>
      </c>
      <c r="G15" s="181"/>
      <c r="H15" s="186"/>
      <c r="I15" s="162"/>
      <c r="J15" s="163"/>
      <c r="K15" s="164"/>
      <c r="L15" s="164"/>
      <c r="M15" s="187"/>
      <c r="N15" s="458"/>
      <c r="O15" s="463"/>
      <c r="P15" s="190"/>
      <c r="Q15" s="165"/>
      <c r="R15" s="166"/>
      <c r="S15" s="191"/>
      <c r="T15" s="195"/>
      <c r="U15" s="167"/>
      <c r="V15" s="196"/>
      <c r="W15" s="199">
        <f t="shared" si="2"/>
        <v>0</v>
      </c>
      <c r="X15" s="344">
        <f>IF(G15&gt;0,HLOOKUP(C15,'Utility Allowances'!$O$33:$S$34,2),0)</f>
        <v>0</v>
      </c>
      <c r="Y15" s="345">
        <f t="shared" si="3"/>
        <v>0</v>
      </c>
      <c r="Z15" s="168">
        <f t="shared" si="4"/>
        <v>0</v>
      </c>
      <c r="AA15" s="346">
        <f t="shared" si="5"/>
        <v>0</v>
      </c>
      <c r="AB15" s="344">
        <f>IF(Y15&gt;0,VLOOKUP($Y15,'Reference Data 2'!$B$7:$C$71,2),0)</f>
        <v>0</v>
      </c>
      <c r="AC15" s="347">
        <f t="shared" si="6"/>
        <v>0</v>
      </c>
      <c r="AD15" s="348">
        <f t="shared" si="7"/>
        <v>0</v>
      </c>
      <c r="AE15" s="349">
        <f>IF(Y15&gt;0,VLOOKUP($Y15,'Reference Data 2'!$B$9:$D$71,3),0)</f>
        <v>0</v>
      </c>
      <c r="AF15" s="347">
        <f t="shared" si="8"/>
        <v>0</v>
      </c>
      <c r="AG15" s="346">
        <f t="shared" si="9"/>
        <v>0</v>
      </c>
      <c r="AH15" s="350">
        <f t="shared" si="10"/>
        <v>0</v>
      </c>
      <c r="AI15" s="351">
        <f t="shared" si="11"/>
        <v>0</v>
      </c>
      <c r="AJ15" s="352">
        <f t="shared" si="12"/>
        <v>0</v>
      </c>
      <c r="AK15" s="349">
        <f>IF(AA15&gt;0,VLOOKUP(C15,'Reference Data 1'!$N$13:$O$17,2),0)</f>
        <v>0</v>
      </c>
      <c r="AL15" s="346">
        <f t="shared" si="13"/>
        <v>0</v>
      </c>
      <c r="AM15" s="353">
        <f t="shared" si="14"/>
        <v>0</v>
      </c>
      <c r="AN15" s="354">
        <f t="shared" si="15"/>
        <v>0</v>
      </c>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row>
    <row r="16" spans="1:219" ht="13.9" customHeight="1">
      <c r="A16" s="392"/>
      <c r="B16" s="160"/>
      <c r="C16" s="161"/>
      <c r="D16" s="161"/>
      <c r="E16" s="255"/>
      <c r="F16" s="396">
        <v>0</v>
      </c>
      <c r="G16" s="181"/>
      <c r="H16" s="186"/>
      <c r="I16" s="162"/>
      <c r="J16" s="163"/>
      <c r="K16" s="164"/>
      <c r="L16" s="164"/>
      <c r="M16" s="187"/>
      <c r="N16" s="458"/>
      <c r="O16" s="463"/>
      <c r="P16" s="190"/>
      <c r="Q16" s="165"/>
      <c r="R16" s="166"/>
      <c r="S16" s="191"/>
      <c r="T16" s="195"/>
      <c r="U16" s="167"/>
      <c r="V16" s="196"/>
      <c r="W16" s="199">
        <f t="shared" si="2"/>
        <v>0</v>
      </c>
      <c r="X16" s="344">
        <f>IF(G16&gt;0,HLOOKUP(C16,'Utility Allowances'!$O$33:$S$34,2),0)</f>
        <v>0</v>
      </c>
      <c r="Y16" s="345">
        <f t="shared" si="3"/>
        <v>0</v>
      </c>
      <c r="Z16" s="168">
        <f t="shared" si="4"/>
        <v>0</v>
      </c>
      <c r="AA16" s="346">
        <f t="shared" si="5"/>
        <v>0</v>
      </c>
      <c r="AB16" s="344">
        <f>IF(Y16&gt;0,VLOOKUP($Y16,'Reference Data 2'!$B$7:$C$71,2),0)</f>
        <v>0</v>
      </c>
      <c r="AC16" s="347">
        <f t="shared" si="6"/>
        <v>0</v>
      </c>
      <c r="AD16" s="348">
        <f t="shared" si="7"/>
        <v>0</v>
      </c>
      <c r="AE16" s="349">
        <f>IF(Y16&gt;0,VLOOKUP($Y16,'Reference Data 2'!$B$9:$D$71,3),0)</f>
        <v>0</v>
      </c>
      <c r="AF16" s="347">
        <f t="shared" si="8"/>
        <v>0</v>
      </c>
      <c r="AG16" s="346">
        <f t="shared" si="9"/>
        <v>0</v>
      </c>
      <c r="AH16" s="350">
        <f t="shared" si="10"/>
        <v>0</v>
      </c>
      <c r="AI16" s="351">
        <f t="shared" si="11"/>
        <v>0</v>
      </c>
      <c r="AJ16" s="352">
        <f t="shared" si="12"/>
        <v>0</v>
      </c>
      <c r="AK16" s="349">
        <f>IF(AA16&gt;0,VLOOKUP(C16,'Reference Data 1'!$N$13:$O$17,2),0)</f>
        <v>0</v>
      </c>
      <c r="AL16" s="346">
        <f t="shared" si="13"/>
        <v>0</v>
      </c>
      <c r="AM16" s="353">
        <f t="shared" si="14"/>
        <v>0</v>
      </c>
      <c r="AN16" s="354">
        <f t="shared" si="15"/>
        <v>0</v>
      </c>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row>
    <row r="17" spans="1:219" ht="13.9" customHeight="1">
      <c r="A17" s="392"/>
      <c r="B17" s="160"/>
      <c r="C17" s="161"/>
      <c r="D17" s="161"/>
      <c r="E17" s="255"/>
      <c r="F17" s="396">
        <v>0</v>
      </c>
      <c r="G17" s="181"/>
      <c r="H17" s="186"/>
      <c r="I17" s="162"/>
      <c r="J17" s="163"/>
      <c r="K17" s="164"/>
      <c r="L17" s="164"/>
      <c r="M17" s="187"/>
      <c r="N17" s="458"/>
      <c r="O17" s="463"/>
      <c r="P17" s="190"/>
      <c r="Q17" s="165"/>
      <c r="R17" s="166"/>
      <c r="S17" s="191"/>
      <c r="T17" s="195"/>
      <c r="U17" s="167"/>
      <c r="V17" s="196"/>
      <c r="W17" s="199">
        <f t="shared" si="2"/>
        <v>0</v>
      </c>
      <c r="X17" s="344">
        <f>IF(G17&gt;0,HLOOKUP(C17,'Utility Allowances'!$O$33:$S$34,2),0)</f>
        <v>0</v>
      </c>
      <c r="Y17" s="345">
        <f t="shared" si="3"/>
        <v>0</v>
      </c>
      <c r="Z17" s="168">
        <f t="shared" si="4"/>
        <v>0</v>
      </c>
      <c r="AA17" s="346">
        <f t="shared" si="5"/>
        <v>0</v>
      </c>
      <c r="AB17" s="344">
        <f>IF(Y17&gt;0,VLOOKUP($Y17,'Reference Data 2'!$B$7:$C$71,2),0)</f>
        <v>0</v>
      </c>
      <c r="AC17" s="347">
        <f t="shared" si="6"/>
        <v>0</v>
      </c>
      <c r="AD17" s="348">
        <f t="shared" si="7"/>
        <v>0</v>
      </c>
      <c r="AE17" s="349">
        <f>IF(Y17&gt;0,VLOOKUP($Y17,'Reference Data 2'!$B$9:$D$71,3),0)</f>
        <v>0</v>
      </c>
      <c r="AF17" s="347">
        <f t="shared" si="8"/>
        <v>0</v>
      </c>
      <c r="AG17" s="346">
        <f t="shared" si="9"/>
        <v>0</v>
      </c>
      <c r="AH17" s="350">
        <f t="shared" si="10"/>
        <v>0</v>
      </c>
      <c r="AI17" s="351">
        <f t="shared" si="11"/>
        <v>0</v>
      </c>
      <c r="AJ17" s="352">
        <f t="shared" si="12"/>
        <v>0</v>
      </c>
      <c r="AK17" s="349">
        <f>IF(AA17&gt;0,VLOOKUP(C17,'Reference Data 1'!$N$13:$O$17,2),0)</f>
        <v>0</v>
      </c>
      <c r="AL17" s="346">
        <f t="shared" si="13"/>
        <v>0</v>
      </c>
      <c r="AM17" s="353">
        <f t="shared" si="14"/>
        <v>0</v>
      </c>
      <c r="AN17" s="354">
        <f t="shared" si="15"/>
        <v>0</v>
      </c>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row>
    <row r="18" spans="1:219" ht="13.9" customHeight="1">
      <c r="A18" s="392"/>
      <c r="B18" s="160"/>
      <c r="C18" s="161"/>
      <c r="D18" s="161"/>
      <c r="E18" s="255"/>
      <c r="F18" s="396">
        <v>0</v>
      </c>
      <c r="G18" s="181"/>
      <c r="H18" s="186"/>
      <c r="I18" s="162"/>
      <c r="J18" s="163"/>
      <c r="K18" s="164"/>
      <c r="L18" s="164"/>
      <c r="M18" s="187"/>
      <c r="N18" s="458"/>
      <c r="O18" s="463"/>
      <c r="P18" s="190"/>
      <c r="Q18" s="165"/>
      <c r="R18" s="166"/>
      <c r="S18" s="191"/>
      <c r="T18" s="195"/>
      <c r="U18" s="167"/>
      <c r="V18" s="196"/>
      <c r="W18" s="199">
        <f t="shared" si="2"/>
        <v>0</v>
      </c>
      <c r="X18" s="344">
        <f>IF(G18&gt;0,HLOOKUP(C18,'Utility Allowances'!$O$33:$S$34,2),0)</f>
        <v>0</v>
      </c>
      <c r="Y18" s="345">
        <f t="shared" si="3"/>
        <v>0</v>
      </c>
      <c r="Z18" s="168">
        <f t="shared" si="4"/>
        <v>0</v>
      </c>
      <c r="AA18" s="346">
        <f t="shared" si="5"/>
        <v>0</v>
      </c>
      <c r="AB18" s="344">
        <f>IF(Y18&gt;0,VLOOKUP($Y18,'Reference Data 2'!$B$7:$C$71,2),0)</f>
        <v>0</v>
      </c>
      <c r="AC18" s="347">
        <f t="shared" si="6"/>
        <v>0</v>
      </c>
      <c r="AD18" s="348">
        <f t="shared" si="7"/>
        <v>0</v>
      </c>
      <c r="AE18" s="349">
        <f>IF(Y18&gt;0,VLOOKUP($Y18,'Reference Data 2'!$B$9:$D$71,3),0)</f>
        <v>0</v>
      </c>
      <c r="AF18" s="347">
        <f t="shared" si="8"/>
        <v>0</v>
      </c>
      <c r="AG18" s="346">
        <f t="shared" si="9"/>
        <v>0</v>
      </c>
      <c r="AH18" s="350">
        <f t="shared" si="10"/>
        <v>0</v>
      </c>
      <c r="AI18" s="351">
        <f t="shared" si="11"/>
        <v>0</v>
      </c>
      <c r="AJ18" s="352">
        <f t="shared" si="12"/>
        <v>0</v>
      </c>
      <c r="AK18" s="349">
        <f>IF(AA18&gt;0,VLOOKUP(C18,'Reference Data 1'!$N$13:$O$17,2),0)</f>
        <v>0</v>
      </c>
      <c r="AL18" s="346">
        <f t="shared" si="13"/>
        <v>0</v>
      </c>
      <c r="AM18" s="353">
        <f t="shared" si="14"/>
        <v>0</v>
      </c>
      <c r="AN18" s="354">
        <f t="shared" si="15"/>
        <v>0</v>
      </c>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row>
    <row r="19" spans="1:219" ht="13.9" customHeight="1">
      <c r="A19" s="392"/>
      <c r="B19" s="160"/>
      <c r="C19" s="161"/>
      <c r="D19" s="161"/>
      <c r="E19" s="255"/>
      <c r="F19" s="396">
        <v>0</v>
      </c>
      <c r="G19" s="181"/>
      <c r="H19" s="186"/>
      <c r="I19" s="162"/>
      <c r="J19" s="163"/>
      <c r="K19" s="164"/>
      <c r="L19" s="164"/>
      <c r="M19" s="187"/>
      <c r="N19" s="458"/>
      <c r="O19" s="463"/>
      <c r="P19" s="190"/>
      <c r="Q19" s="165"/>
      <c r="R19" s="166"/>
      <c r="S19" s="191"/>
      <c r="T19" s="195"/>
      <c r="U19" s="167"/>
      <c r="V19" s="196"/>
      <c r="W19" s="199">
        <f t="shared" si="2"/>
        <v>0</v>
      </c>
      <c r="X19" s="344">
        <f>IF(G19&gt;0,HLOOKUP(C19,'Utility Allowances'!$O$33:$S$34,2),0)</f>
        <v>0</v>
      </c>
      <c r="Y19" s="345">
        <f t="shared" si="3"/>
        <v>0</v>
      </c>
      <c r="Z19" s="168">
        <f t="shared" si="4"/>
        <v>0</v>
      </c>
      <c r="AA19" s="346">
        <f t="shared" si="5"/>
        <v>0</v>
      </c>
      <c r="AB19" s="344">
        <f>IF(Y19&gt;0,VLOOKUP($Y19,'Reference Data 2'!$B$7:$C$71,2),0)</f>
        <v>0</v>
      </c>
      <c r="AC19" s="347">
        <f t="shared" si="6"/>
        <v>0</v>
      </c>
      <c r="AD19" s="348">
        <f t="shared" si="7"/>
        <v>0</v>
      </c>
      <c r="AE19" s="349">
        <f>IF(Y19&gt;0,VLOOKUP($Y19,'Reference Data 2'!$B$9:$D$71,3),0)</f>
        <v>0</v>
      </c>
      <c r="AF19" s="347">
        <f t="shared" si="8"/>
        <v>0</v>
      </c>
      <c r="AG19" s="346">
        <f t="shared" si="9"/>
        <v>0</v>
      </c>
      <c r="AH19" s="350">
        <f t="shared" si="10"/>
        <v>0</v>
      </c>
      <c r="AI19" s="351">
        <f t="shared" si="11"/>
        <v>0</v>
      </c>
      <c r="AJ19" s="352">
        <f t="shared" si="12"/>
        <v>0</v>
      </c>
      <c r="AK19" s="349">
        <f>IF(AA19&gt;0,VLOOKUP(C19,'Reference Data 1'!$N$13:$O$17,2),0)</f>
        <v>0</v>
      </c>
      <c r="AL19" s="346">
        <f t="shared" si="13"/>
        <v>0</v>
      </c>
      <c r="AM19" s="353">
        <f t="shared" si="14"/>
        <v>0</v>
      </c>
      <c r="AN19" s="354">
        <f t="shared" si="15"/>
        <v>0</v>
      </c>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row>
    <row r="20" spans="1:219" ht="13.9" customHeight="1">
      <c r="A20" s="392"/>
      <c r="B20" s="160"/>
      <c r="C20" s="161"/>
      <c r="D20" s="161"/>
      <c r="E20" s="255"/>
      <c r="F20" s="396">
        <v>0</v>
      </c>
      <c r="G20" s="181"/>
      <c r="H20" s="186"/>
      <c r="I20" s="162"/>
      <c r="J20" s="163"/>
      <c r="K20" s="164"/>
      <c r="L20" s="164"/>
      <c r="M20" s="187"/>
      <c r="N20" s="458"/>
      <c r="O20" s="463"/>
      <c r="P20" s="190"/>
      <c r="Q20" s="165"/>
      <c r="R20" s="166"/>
      <c r="S20" s="191"/>
      <c r="T20" s="195"/>
      <c r="U20" s="167"/>
      <c r="V20" s="196"/>
      <c r="W20" s="199">
        <f t="shared" si="2"/>
        <v>0</v>
      </c>
      <c r="X20" s="344">
        <f>IF(G20&gt;0,HLOOKUP(C20,'Utility Allowances'!$O$33:$S$34,2),0)</f>
        <v>0</v>
      </c>
      <c r="Y20" s="345">
        <f t="shared" si="3"/>
        <v>0</v>
      </c>
      <c r="Z20" s="168">
        <f t="shared" si="4"/>
        <v>0</v>
      </c>
      <c r="AA20" s="346">
        <f t="shared" si="5"/>
        <v>0</v>
      </c>
      <c r="AB20" s="344">
        <f>IF(Y20&gt;0,VLOOKUP($Y20,'Reference Data 2'!$B$7:$C$71,2),0)</f>
        <v>0</v>
      </c>
      <c r="AC20" s="347">
        <f t="shared" si="6"/>
        <v>0</v>
      </c>
      <c r="AD20" s="348">
        <f t="shared" si="7"/>
        <v>0</v>
      </c>
      <c r="AE20" s="349">
        <f>IF(Y20&gt;0,VLOOKUP($Y20,'Reference Data 2'!$B$9:$D$71,3),0)</f>
        <v>0</v>
      </c>
      <c r="AF20" s="347">
        <f t="shared" si="8"/>
        <v>0</v>
      </c>
      <c r="AG20" s="346">
        <f t="shared" si="9"/>
        <v>0</v>
      </c>
      <c r="AH20" s="350">
        <f t="shared" si="10"/>
        <v>0</v>
      </c>
      <c r="AI20" s="351">
        <f t="shared" si="11"/>
        <v>0</v>
      </c>
      <c r="AJ20" s="352">
        <f t="shared" si="12"/>
        <v>0</v>
      </c>
      <c r="AK20" s="349">
        <f>IF(AA20&gt;0,VLOOKUP(C20,'Reference Data 1'!$N$13:$O$17,2),0)</f>
        <v>0</v>
      </c>
      <c r="AL20" s="346">
        <f t="shared" si="13"/>
        <v>0</v>
      </c>
      <c r="AM20" s="353">
        <f t="shared" si="14"/>
        <v>0</v>
      </c>
      <c r="AN20" s="354">
        <f t="shared" si="15"/>
        <v>0</v>
      </c>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row>
    <row r="21" spans="1:219" ht="13.9" customHeight="1">
      <c r="A21" s="392"/>
      <c r="B21" s="160"/>
      <c r="C21" s="161"/>
      <c r="D21" s="161"/>
      <c r="E21" s="255"/>
      <c r="F21" s="396">
        <v>0</v>
      </c>
      <c r="G21" s="181"/>
      <c r="H21" s="186"/>
      <c r="I21" s="162"/>
      <c r="J21" s="163"/>
      <c r="K21" s="164"/>
      <c r="L21" s="164"/>
      <c r="M21" s="187"/>
      <c r="N21" s="458"/>
      <c r="O21" s="463"/>
      <c r="P21" s="190"/>
      <c r="Q21" s="165"/>
      <c r="R21" s="166"/>
      <c r="S21" s="191"/>
      <c r="T21" s="195"/>
      <c r="U21" s="167"/>
      <c r="V21" s="196"/>
      <c r="W21" s="199">
        <f t="shared" si="2"/>
        <v>0</v>
      </c>
      <c r="X21" s="344">
        <f>IF(G21&gt;0,HLOOKUP(C21,'Utility Allowances'!$O$33:$S$34,2),0)</f>
        <v>0</v>
      </c>
      <c r="Y21" s="345">
        <f t="shared" si="3"/>
        <v>0</v>
      </c>
      <c r="Z21" s="168">
        <f t="shared" si="4"/>
        <v>0</v>
      </c>
      <c r="AA21" s="346">
        <f t="shared" si="5"/>
        <v>0</v>
      </c>
      <c r="AB21" s="344">
        <f>IF(Y21&gt;0,VLOOKUP($Y21,'Reference Data 2'!$B$7:$C$71,2),0)</f>
        <v>0</v>
      </c>
      <c r="AC21" s="347">
        <f t="shared" si="6"/>
        <v>0</v>
      </c>
      <c r="AD21" s="348">
        <f t="shared" si="7"/>
        <v>0</v>
      </c>
      <c r="AE21" s="349">
        <f>IF(Y21&gt;0,VLOOKUP($Y21,'Reference Data 2'!$B$9:$D$71,3),0)</f>
        <v>0</v>
      </c>
      <c r="AF21" s="347">
        <f t="shared" si="8"/>
        <v>0</v>
      </c>
      <c r="AG21" s="346">
        <f t="shared" si="9"/>
        <v>0</v>
      </c>
      <c r="AH21" s="350">
        <f t="shared" si="10"/>
        <v>0</v>
      </c>
      <c r="AI21" s="351">
        <f t="shared" si="11"/>
        <v>0</v>
      </c>
      <c r="AJ21" s="352">
        <f t="shared" si="12"/>
        <v>0</v>
      </c>
      <c r="AK21" s="349">
        <f>IF(AA21&gt;0,VLOOKUP(C21,'Reference Data 1'!$N$13:$O$17,2),0)</f>
        <v>0</v>
      </c>
      <c r="AL21" s="346">
        <f t="shared" si="13"/>
        <v>0</v>
      </c>
      <c r="AM21" s="353">
        <f t="shared" si="14"/>
        <v>0</v>
      </c>
      <c r="AN21" s="354">
        <f t="shared" si="15"/>
        <v>0</v>
      </c>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row>
    <row r="22" spans="1:219" ht="13.9" customHeight="1">
      <c r="A22" s="392"/>
      <c r="B22" s="160"/>
      <c r="C22" s="161"/>
      <c r="D22" s="161"/>
      <c r="E22" s="255"/>
      <c r="F22" s="396">
        <v>0</v>
      </c>
      <c r="G22" s="181"/>
      <c r="H22" s="186"/>
      <c r="I22" s="162"/>
      <c r="J22" s="163"/>
      <c r="K22" s="164"/>
      <c r="L22" s="164"/>
      <c r="M22" s="187"/>
      <c r="N22" s="458"/>
      <c r="O22" s="463"/>
      <c r="P22" s="190"/>
      <c r="Q22" s="165"/>
      <c r="R22" s="166"/>
      <c r="S22" s="191"/>
      <c r="T22" s="195"/>
      <c r="U22" s="167"/>
      <c r="V22" s="196"/>
      <c r="W22" s="199">
        <f t="shared" si="2"/>
        <v>0</v>
      </c>
      <c r="X22" s="344">
        <f>IF(G22&gt;0,HLOOKUP(C22,'Utility Allowances'!$O$33:$S$34,2),0)</f>
        <v>0</v>
      </c>
      <c r="Y22" s="345">
        <f t="shared" si="3"/>
        <v>0</v>
      </c>
      <c r="Z22" s="168">
        <f t="shared" si="4"/>
        <v>0</v>
      </c>
      <c r="AA22" s="346">
        <f t="shared" si="5"/>
        <v>0</v>
      </c>
      <c r="AB22" s="344">
        <f>IF(Y22&gt;0,VLOOKUP($Y22,'Reference Data 2'!$B$7:$C$71,2),0)</f>
        <v>0</v>
      </c>
      <c r="AC22" s="347">
        <f t="shared" si="6"/>
        <v>0</v>
      </c>
      <c r="AD22" s="348">
        <f t="shared" si="7"/>
        <v>0</v>
      </c>
      <c r="AE22" s="349">
        <f>IF(Y22&gt;0,VLOOKUP($Y22,'Reference Data 2'!$B$9:$D$71,3),0)</f>
        <v>0</v>
      </c>
      <c r="AF22" s="347">
        <f t="shared" si="8"/>
        <v>0</v>
      </c>
      <c r="AG22" s="346">
        <f t="shared" si="9"/>
        <v>0</v>
      </c>
      <c r="AH22" s="350">
        <f t="shared" si="10"/>
        <v>0</v>
      </c>
      <c r="AI22" s="351">
        <f t="shared" si="11"/>
        <v>0</v>
      </c>
      <c r="AJ22" s="352">
        <f t="shared" si="12"/>
        <v>0</v>
      </c>
      <c r="AK22" s="349">
        <f>IF(AA22&gt;0,VLOOKUP(C22,'Reference Data 1'!$N$13:$O$17,2),0)</f>
        <v>0</v>
      </c>
      <c r="AL22" s="346">
        <f t="shared" si="13"/>
        <v>0</v>
      </c>
      <c r="AM22" s="353">
        <f t="shared" si="14"/>
        <v>0</v>
      </c>
      <c r="AN22" s="354">
        <f t="shared" si="15"/>
        <v>0</v>
      </c>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row>
    <row r="23" spans="1:219" ht="13.9" customHeight="1">
      <c r="A23" s="392"/>
      <c r="B23" s="160"/>
      <c r="C23" s="161"/>
      <c r="D23" s="161"/>
      <c r="E23" s="255"/>
      <c r="F23" s="396">
        <v>0</v>
      </c>
      <c r="G23" s="181"/>
      <c r="H23" s="186"/>
      <c r="I23" s="162"/>
      <c r="J23" s="163"/>
      <c r="K23" s="164"/>
      <c r="L23" s="164"/>
      <c r="M23" s="187"/>
      <c r="N23" s="458"/>
      <c r="O23" s="463"/>
      <c r="P23" s="190"/>
      <c r="Q23" s="165"/>
      <c r="R23" s="166"/>
      <c r="S23" s="191"/>
      <c r="T23" s="195"/>
      <c r="U23" s="167"/>
      <c r="V23" s="196"/>
      <c r="W23" s="199">
        <f t="shared" si="2"/>
        <v>0</v>
      </c>
      <c r="X23" s="344">
        <f>IF(G23&gt;0,HLOOKUP(C23,'Utility Allowances'!$O$33:$S$34,2),0)</f>
        <v>0</v>
      </c>
      <c r="Y23" s="345">
        <f t="shared" si="3"/>
        <v>0</v>
      </c>
      <c r="Z23" s="168">
        <f t="shared" si="4"/>
        <v>0</v>
      </c>
      <c r="AA23" s="346">
        <f t="shared" si="5"/>
        <v>0</v>
      </c>
      <c r="AB23" s="344">
        <f>IF(Y23&gt;0,VLOOKUP($Y23,'Reference Data 2'!$B$7:$C$71,2),0)</f>
        <v>0</v>
      </c>
      <c r="AC23" s="347">
        <f t="shared" si="6"/>
        <v>0</v>
      </c>
      <c r="AD23" s="348">
        <f t="shared" si="7"/>
        <v>0</v>
      </c>
      <c r="AE23" s="349">
        <f>IF(Y23&gt;0,VLOOKUP($Y23,'Reference Data 2'!$B$9:$D$71,3),0)</f>
        <v>0</v>
      </c>
      <c r="AF23" s="347">
        <f t="shared" si="8"/>
        <v>0</v>
      </c>
      <c r="AG23" s="346">
        <f t="shared" si="9"/>
        <v>0</v>
      </c>
      <c r="AH23" s="350">
        <f t="shared" si="10"/>
        <v>0</v>
      </c>
      <c r="AI23" s="351">
        <f t="shared" si="11"/>
        <v>0</v>
      </c>
      <c r="AJ23" s="352">
        <f t="shared" si="12"/>
        <v>0</v>
      </c>
      <c r="AK23" s="349">
        <f>IF(AA23&gt;0,VLOOKUP(C23,'Reference Data 1'!$N$13:$O$17,2),0)</f>
        <v>0</v>
      </c>
      <c r="AL23" s="346">
        <f t="shared" si="13"/>
        <v>0</v>
      </c>
      <c r="AM23" s="353">
        <f t="shared" si="14"/>
        <v>0</v>
      </c>
      <c r="AN23" s="354">
        <f t="shared" si="15"/>
        <v>0</v>
      </c>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row>
    <row r="24" spans="1:219" ht="13.9" customHeight="1">
      <c r="A24" s="392"/>
      <c r="B24" s="160"/>
      <c r="C24" s="161"/>
      <c r="D24" s="161"/>
      <c r="E24" s="255"/>
      <c r="F24" s="396">
        <v>0</v>
      </c>
      <c r="G24" s="181"/>
      <c r="H24" s="186"/>
      <c r="I24" s="162"/>
      <c r="J24" s="163"/>
      <c r="K24" s="164"/>
      <c r="L24" s="164"/>
      <c r="M24" s="187"/>
      <c r="N24" s="458"/>
      <c r="O24" s="463"/>
      <c r="P24" s="190"/>
      <c r="Q24" s="165"/>
      <c r="R24" s="166"/>
      <c r="S24" s="191"/>
      <c r="T24" s="195"/>
      <c r="U24" s="167"/>
      <c r="V24" s="196"/>
      <c r="W24" s="199">
        <f t="shared" si="2"/>
        <v>0</v>
      </c>
      <c r="X24" s="344">
        <f>IF(G24&gt;0,HLOOKUP(C24,'Utility Allowances'!$O$33:$S$34,2),0)</f>
        <v>0</v>
      </c>
      <c r="Y24" s="345">
        <f t="shared" si="3"/>
        <v>0</v>
      </c>
      <c r="Z24" s="168">
        <f t="shared" si="4"/>
        <v>0</v>
      </c>
      <c r="AA24" s="346">
        <f t="shared" si="5"/>
        <v>0</v>
      </c>
      <c r="AB24" s="344">
        <f>IF(Y24&gt;0,VLOOKUP($Y24,'Reference Data 2'!$B$7:$C$71,2),0)</f>
        <v>0</v>
      </c>
      <c r="AC24" s="347">
        <f t="shared" si="6"/>
        <v>0</v>
      </c>
      <c r="AD24" s="348">
        <f t="shared" si="7"/>
        <v>0</v>
      </c>
      <c r="AE24" s="349">
        <f>IF(Y24&gt;0,VLOOKUP($Y24,'Reference Data 2'!$B$9:$D$71,3),0)</f>
        <v>0</v>
      </c>
      <c r="AF24" s="347">
        <f t="shared" si="8"/>
        <v>0</v>
      </c>
      <c r="AG24" s="346">
        <f t="shared" si="9"/>
        <v>0</v>
      </c>
      <c r="AH24" s="350">
        <f t="shared" si="10"/>
        <v>0</v>
      </c>
      <c r="AI24" s="351">
        <f t="shared" si="11"/>
        <v>0</v>
      </c>
      <c r="AJ24" s="352">
        <f t="shared" si="12"/>
        <v>0</v>
      </c>
      <c r="AK24" s="349">
        <f>IF(AA24&gt;0,VLOOKUP(C24,'Reference Data 1'!$N$13:$O$17,2),0)</f>
        <v>0</v>
      </c>
      <c r="AL24" s="346">
        <f t="shared" si="13"/>
        <v>0</v>
      </c>
      <c r="AM24" s="353">
        <f t="shared" si="14"/>
        <v>0</v>
      </c>
      <c r="AN24" s="354">
        <f t="shared" si="15"/>
        <v>0</v>
      </c>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row>
    <row r="25" spans="1:219" ht="13.9" customHeight="1">
      <c r="A25" s="392"/>
      <c r="B25" s="160"/>
      <c r="C25" s="161"/>
      <c r="D25" s="161"/>
      <c r="E25" s="255"/>
      <c r="F25" s="396">
        <v>0</v>
      </c>
      <c r="G25" s="181"/>
      <c r="H25" s="186"/>
      <c r="I25" s="162"/>
      <c r="J25" s="163"/>
      <c r="K25" s="164"/>
      <c r="L25" s="164"/>
      <c r="M25" s="187"/>
      <c r="N25" s="458"/>
      <c r="O25" s="463"/>
      <c r="P25" s="190"/>
      <c r="Q25" s="165"/>
      <c r="R25" s="166"/>
      <c r="S25" s="191"/>
      <c r="T25" s="195"/>
      <c r="U25" s="167"/>
      <c r="V25" s="196"/>
      <c r="W25" s="199">
        <f t="shared" si="2"/>
        <v>0</v>
      </c>
      <c r="X25" s="344">
        <f>IF(G25&gt;0,HLOOKUP(C25,'Utility Allowances'!$O$33:$S$34,2),0)</f>
        <v>0</v>
      </c>
      <c r="Y25" s="345">
        <f t="shared" si="3"/>
        <v>0</v>
      </c>
      <c r="Z25" s="168">
        <f t="shared" si="4"/>
        <v>0</v>
      </c>
      <c r="AA25" s="346">
        <f t="shared" si="5"/>
        <v>0</v>
      </c>
      <c r="AB25" s="344">
        <f>IF(Y25&gt;0,VLOOKUP($Y25,'Reference Data 2'!$B$7:$C$71,2),0)</f>
        <v>0</v>
      </c>
      <c r="AC25" s="347">
        <f t="shared" si="6"/>
        <v>0</v>
      </c>
      <c r="AD25" s="348">
        <f t="shared" si="7"/>
        <v>0</v>
      </c>
      <c r="AE25" s="349">
        <f>IF(Y25&gt;0,VLOOKUP($Y25,'Reference Data 2'!$B$9:$D$71,3),0)</f>
        <v>0</v>
      </c>
      <c r="AF25" s="347">
        <f t="shared" si="8"/>
        <v>0</v>
      </c>
      <c r="AG25" s="346">
        <f t="shared" si="9"/>
        <v>0</v>
      </c>
      <c r="AH25" s="350">
        <f t="shared" si="10"/>
        <v>0</v>
      </c>
      <c r="AI25" s="351">
        <f t="shared" si="11"/>
        <v>0</v>
      </c>
      <c r="AJ25" s="352">
        <f t="shared" si="12"/>
        <v>0</v>
      </c>
      <c r="AK25" s="349">
        <f>IF(AA25&gt;0,VLOOKUP(C25,'Reference Data 1'!$N$13:$O$17,2),0)</f>
        <v>0</v>
      </c>
      <c r="AL25" s="346">
        <f t="shared" si="13"/>
        <v>0</v>
      </c>
      <c r="AM25" s="353">
        <f t="shared" si="14"/>
        <v>0</v>
      </c>
      <c r="AN25" s="354">
        <f t="shared" si="15"/>
        <v>0</v>
      </c>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row>
    <row r="26" spans="1:219" ht="13.9" customHeight="1">
      <c r="A26" s="392"/>
      <c r="B26" s="160"/>
      <c r="C26" s="161"/>
      <c r="D26" s="161"/>
      <c r="E26" s="255"/>
      <c r="F26" s="396">
        <v>0</v>
      </c>
      <c r="G26" s="181"/>
      <c r="H26" s="186"/>
      <c r="I26" s="162"/>
      <c r="J26" s="163"/>
      <c r="K26" s="164"/>
      <c r="L26" s="164"/>
      <c r="M26" s="187"/>
      <c r="N26" s="458"/>
      <c r="O26" s="463"/>
      <c r="P26" s="190"/>
      <c r="Q26" s="165"/>
      <c r="R26" s="166"/>
      <c r="S26" s="191"/>
      <c r="T26" s="195"/>
      <c r="U26" s="167"/>
      <c r="V26" s="196"/>
      <c r="W26" s="199">
        <f t="shared" si="2"/>
        <v>0</v>
      </c>
      <c r="X26" s="344">
        <f>IF(G26&gt;0,HLOOKUP(C26,'Utility Allowances'!$O$33:$S$34,2),0)</f>
        <v>0</v>
      </c>
      <c r="Y26" s="345">
        <f t="shared" si="3"/>
        <v>0</v>
      </c>
      <c r="Z26" s="168">
        <f t="shared" si="4"/>
        <v>0</v>
      </c>
      <c r="AA26" s="346">
        <f t="shared" si="5"/>
        <v>0</v>
      </c>
      <c r="AB26" s="344">
        <f>IF(Y26&gt;0,VLOOKUP($Y26,'Reference Data 2'!$B$7:$C$71,2),0)</f>
        <v>0</v>
      </c>
      <c r="AC26" s="347">
        <f t="shared" si="6"/>
        <v>0</v>
      </c>
      <c r="AD26" s="348">
        <f t="shared" si="7"/>
        <v>0</v>
      </c>
      <c r="AE26" s="349">
        <f>IF(Y26&gt;0,VLOOKUP($Y26,'Reference Data 2'!$B$9:$D$71,3),0)</f>
        <v>0</v>
      </c>
      <c r="AF26" s="347">
        <f t="shared" si="8"/>
        <v>0</v>
      </c>
      <c r="AG26" s="346">
        <f t="shared" si="9"/>
        <v>0</v>
      </c>
      <c r="AH26" s="350">
        <f t="shared" si="10"/>
        <v>0</v>
      </c>
      <c r="AI26" s="351">
        <f t="shared" si="11"/>
        <v>0</v>
      </c>
      <c r="AJ26" s="352">
        <f t="shared" si="12"/>
        <v>0</v>
      </c>
      <c r="AK26" s="349">
        <f>IF(AA26&gt;0,VLOOKUP(C26,'Reference Data 1'!$N$13:$O$17,2),0)</f>
        <v>0</v>
      </c>
      <c r="AL26" s="346">
        <f t="shared" si="13"/>
        <v>0</v>
      </c>
      <c r="AM26" s="353">
        <f t="shared" si="14"/>
        <v>0</v>
      </c>
      <c r="AN26" s="354">
        <f t="shared" si="15"/>
        <v>0</v>
      </c>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row>
    <row r="27" spans="1:219" ht="13.9" customHeight="1">
      <c r="A27" s="392"/>
      <c r="B27" s="160"/>
      <c r="C27" s="161"/>
      <c r="D27" s="161"/>
      <c r="E27" s="255"/>
      <c r="F27" s="396">
        <v>0</v>
      </c>
      <c r="G27" s="181"/>
      <c r="H27" s="186"/>
      <c r="I27" s="162"/>
      <c r="J27" s="163"/>
      <c r="K27" s="164"/>
      <c r="L27" s="164"/>
      <c r="M27" s="187"/>
      <c r="N27" s="458"/>
      <c r="O27" s="463"/>
      <c r="P27" s="190"/>
      <c r="Q27" s="165"/>
      <c r="R27" s="166"/>
      <c r="S27" s="191"/>
      <c r="T27" s="195"/>
      <c r="U27" s="167"/>
      <c r="V27" s="196"/>
      <c r="W27" s="199">
        <f t="shared" si="2"/>
        <v>0</v>
      </c>
      <c r="X27" s="344">
        <f>IF(G27&gt;0,HLOOKUP(C27,'Utility Allowances'!$O$33:$S$34,2),0)</f>
        <v>0</v>
      </c>
      <c r="Y27" s="345">
        <f t="shared" si="3"/>
        <v>0</v>
      </c>
      <c r="Z27" s="168">
        <f t="shared" si="4"/>
        <v>0</v>
      </c>
      <c r="AA27" s="346">
        <f t="shared" si="5"/>
        <v>0</v>
      </c>
      <c r="AB27" s="344">
        <f>IF(Y27&gt;0,VLOOKUP($Y27,'Reference Data 2'!$B$7:$C$71,2),0)</f>
        <v>0</v>
      </c>
      <c r="AC27" s="347">
        <f t="shared" si="6"/>
        <v>0</v>
      </c>
      <c r="AD27" s="348">
        <f t="shared" si="7"/>
        <v>0</v>
      </c>
      <c r="AE27" s="349">
        <f>IF(Y27&gt;0,VLOOKUP($Y27,'Reference Data 2'!$B$9:$D$71,3),0)</f>
        <v>0</v>
      </c>
      <c r="AF27" s="347">
        <f t="shared" si="8"/>
        <v>0</v>
      </c>
      <c r="AG27" s="346">
        <f t="shared" si="9"/>
        <v>0</v>
      </c>
      <c r="AH27" s="350">
        <f t="shared" si="10"/>
        <v>0</v>
      </c>
      <c r="AI27" s="351">
        <f t="shared" si="11"/>
        <v>0</v>
      </c>
      <c r="AJ27" s="352">
        <f t="shared" si="12"/>
        <v>0</v>
      </c>
      <c r="AK27" s="349">
        <f>IF(AA27&gt;0,VLOOKUP(C27,'Reference Data 1'!$N$13:$O$17,2),0)</f>
        <v>0</v>
      </c>
      <c r="AL27" s="346">
        <f t="shared" si="13"/>
        <v>0</v>
      </c>
      <c r="AM27" s="353">
        <f t="shared" si="14"/>
        <v>0</v>
      </c>
      <c r="AN27" s="354">
        <f t="shared" si="15"/>
        <v>0</v>
      </c>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row>
    <row r="28" spans="1:219" ht="13.9" customHeight="1">
      <c r="A28" s="392"/>
      <c r="B28" s="160"/>
      <c r="C28" s="161"/>
      <c r="D28" s="161"/>
      <c r="E28" s="255"/>
      <c r="F28" s="396">
        <v>0</v>
      </c>
      <c r="G28" s="181"/>
      <c r="H28" s="186"/>
      <c r="I28" s="162"/>
      <c r="J28" s="163"/>
      <c r="K28" s="164"/>
      <c r="L28" s="164"/>
      <c r="M28" s="187"/>
      <c r="N28" s="458"/>
      <c r="O28" s="463"/>
      <c r="P28" s="190"/>
      <c r="Q28" s="165"/>
      <c r="R28" s="166"/>
      <c r="S28" s="191"/>
      <c r="T28" s="195"/>
      <c r="U28" s="167"/>
      <c r="V28" s="196"/>
      <c r="W28" s="199">
        <f t="shared" si="2"/>
        <v>0</v>
      </c>
      <c r="X28" s="344">
        <f>IF(G28&gt;0,HLOOKUP(C28,'Utility Allowances'!$O$33:$S$34,2),0)</f>
        <v>0</v>
      </c>
      <c r="Y28" s="345">
        <f t="shared" si="3"/>
        <v>0</v>
      </c>
      <c r="Z28" s="168">
        <f t="shared" si="4"/>
        <v>0</v>
      </c>
      <c r="AA28" s="346">
        <f t="shared" si="5"/>
        <v>0</v>
      </c>
      <c r="AB28" s="344">
        <f>IF(Y28&gt;0,VLOOKUP($Y28,'Reference Data 2'!$B$7:$C$71,2),0)</f>
        <v>0</v>
      </c>
      <c r="AC28" s="347">
        <f t="shared" si="6"/>
        <v>0</v>
      </c>
      <c r="AD28" s="348">
        <f t="shared" si="7"/>
        <v>0</v>
      </c>
      <c r="AE28" s="349">
        <f>IF(Y28&gt;0,VLOOKUP($Y28,'Reference Data 2'!$B$9:$D$71,3),0)</f>
        <v>0</v>
      </c>
      <c r="AF28" s="347">
        <f t="shared" si="8"/>
        <v>0</v>
      </c>
      <c r="AG28" s="346">
        <f t="shared" si="9"/>
        <v>0</v>
      </c>
      <c r="AH28" s="350">
        <f t="shared" si="10"/>
        <v>0</v>
      </c>
      <c r="AI28" s="351">
        <f t="shared" si="11"/>
        <v>0</v>
      </c>
      <c r="AJ28" s="352">
        <f t="shared" si="12"/>
        <v>0</v>
      </c>
      <c r="AK28" s="349">
        <f>IF(AA28&gt;0,VLOOKUP(C28,'Reference Data 1'!$N$13:$O$17,2),0)</f>
        <v>0</v>
      </c>
      <c r="AL28" s="346">
        <f t="shared" si="13"/>
        <v>0</v>
      </c>
      <c r="AM28" s="353">
        <f t="shared" si="14"/>
        <v>0</v>
      </c>
      <c r="AN28" s="354">
        <f t="shared" si="15"/>
        <v>0</v>
      </c>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row>
    <row r="29" spans="1:219" ht="13.9" customHeight="1">
      <c r="A29" s="392"/>
      <c r="B29" s="160"/>
      <c r="C29" s="161"/>
      <c r="D29" s="161"/>
      <c r="E29" s="255"/>
      <c r="F29" s="396">
        <v>0</v>
      </c>
      <c r="G29" s="181"/>
      <c r="H29" s="186"/>
      <c r="I29" s="162"/>
      <c r="J29" s="163"/>
      <c r="K29" s="164"/>
      <c r="L29" s="164"/>
      <c r="M29" s="187"/>
      <c r="N29" s="458"/>
      <c r="O29" s="463"/>
      <c r="P29" s="190"/>
      <c r="Q29" s="165"/>
      <c r="R29" s="166"/>
      <c r="S29" s="191"/>
      <c r="T29" s="195"/>
      <c r="U29" s="167"/>
      <c r="V29" s="196"/>
      <c r="W29" s="199">
        <f t="shared" si="2"/>
        <v>0</v>
      </c>
      <c r="X29" s="344">
        <f>IF(G29&gt;0,HLOOKUP(C29,'Utility Allowances'!$O$33:$S$34,2),0)</f>
        <v>0</v>
      </c>
      <c r="Y29" s="345">
        <f t="shared" si="3"/>
        <v>0</v>
      </c>
      <c r="Z29" s="168">
        <f t="shared" si="4"/>
        <v>0</v>
      </c>
      <c r="AA29" s="346">
        <f t="shared" si="5"/>
        <v>0</v>
      </c>
      <c r="AB29" s="344">
        <f>IF(Y29&gt;0,VLOOKUP($Y29,'Reference Data 2'!$B$7:$C$71,2),0)</f>
        <v>0</v>
      </c>
      <c r="AC29" s="347">
        <f t="shared" si="6"/>
        <v>0</v>
      </c>
      <c r="AD29" s="348">
        <f t="shared" si="7"/>
        <v>0</v>
      </c>
      <c r="AE29" s="349">
        <f>IF(Y29&gt;0,VLOOKUP($Y29,'Reference Data 2'!$B$9:$D$71,3),0)</f>
        <v>0</v>
      </c>
      <c r="AF29" s="347">
        <f t="shared" si="8"/>
        <v>0</v>
      </c>
      <c r="AG29" s="346">
        <f t="shared" si="9"/>
        <v>0</v>
      </c>
      <c r="AH29" s="350">
        <f t="shared" si="10"/>
        <v>0</v>
      </c>
      <c r="AI29" s="351">
        <f t="shared" si="11"/>
        <v>0</v>
      </c>
      <c r="AJ29" s="352">
        <f t="shared" si="12"/>
        <v>0</v>
      </c>
      <c r="AK29" s="349">
        <f>IF(AA29&gt;0,VLOOKUP(C29,'Reference Data 1'!$N$13:$O$17,2),0)</f>
        <v>0</v>
      </c>
      <c r="AL29" s="346">
        <f t="shared" si="13"/>
        <v>0</v>
      </c>
      <c r="AM29" s="353">
        <f t="shared" si="14"/>
        <v>0</v>
      </c>
      <c r="AN29" s="354">
        <f t="shared" si="15"/>
        <v>0</v>
      </c>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row>
    <row r="30" spans="1:219" ht="13.9" customHeight="1">
      <c r="A30" s="392"/>
      <c r="B30" s="160"/>
      <c r="C30" s="161"/>
      <c r="D30" s="161"/>
      <c r="E30" s="255"/>
      <c r="F30" s="396">
        <v>0</v>
      </c>
      <c r="G30" s="181"/>
      <c r="H30" s="186"/>
      <c r="I30" s="162"/>
      <c r="J30" s="163"/>
      <c r="K30" s="164"/>
      <c r="L30" s="164"/>
      <c r="M30" s="187"/>
      <c r="N30" s="458"/>
      <c r="O30" s="463"/>
      <c r="P30" s="190"/>
      <c r="Q30" s="165"/>
      <c r="R30" s="166"/>
      <c r="S30" s="191"/>
      <c r="T30" s="195"/>
      <c r="U30" s="167"/>
      <c r="V30" s="196"/>
      <c r="W30" s="199">
        <f t="shared" si="2"/>
        <v>0</v>
      </c>
      <c r="X30" s="344">
        <f>IF(G30&gt;0,HLOOKUP(C30,'Utility Allowances'!$O$33:$S$34,2),0)</f>
        <v>0</v>
      </c>
      <c r="Y30" s="345">
        <f t="shared" si="3"/>
        <v>0</v>
      </c>
      <c r="Z30" s="168">
        <f t="shared" si="4"/>
        <v>0</v>
      </c>
      <c r="AA30" s="346">
        <f t="shared" si="5"/>
        <v>0</v>
      </c>
      <c r="AB30" s="344">
        <f>IF(Y30&gt;0,VLOOKUP($Y30,'Reference Data 2'!$B$7:$C$71,2),0)</f>
        <v>0</v>
      </c>
      <c r="AC30" s="347">
        <f t="shared" si="6"/>
        <v>0</v>
      </c>
      <c r="AD30" s="348">
        <f t="shared" si="7"/>
        <v>0</v>
      </c>
      <c r="AE30" s="349">
        <f>IF(Y30&gt;0,VLOOKUP($Y30,'Reference Data 2'!$B$9:$D$71,3),0)</f>
        <v>0</v>
      </c>
      <c r="AF30" s="347">
        <f t="shared" si="8"/>
        <v>0</v>
      </c>
      <c r="AG30" s="346">
        <f t="shared" si="9"/>
        <v>0</v>
      </c>
      <c r="AH30" s="350">
        <f t="shared" si="10"/>
        <v>0</v>
      </c>
      <c r="AI30" s="351">
        <f t="shared" si="11"/>
        <v>0</v>
      </c>
      <c r="AJ30" s="352">
        <f t="shared" si="12"/>
        <v>0</v>
      </c>
      <c r="AK30" s="349">
        <f>IF(AA30&gt;0,VLOOKUP(C30,'Reference Data 1'!$N$13:$O$17,2),0)</f>
        <v>0</v>
      </c>
      <c r="AL30" s="346">
        <f t="shared" si="13"/>
        <v>0</v>
      </c>
      <c r="AM30" s="353">
        <f t="shared" si="14"/>
        <v>0</v>
      </c>
      <c r="AN30" s="354">
        <f t="shared" si="15"/>
        <v>0</v>
      </c>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row>
    <row r="31" spans="1:219" ht="13.9" customHeight="1">
      <c r="A31" s="392"/>
      <c r="B31" s="160"/>
      <c r="C31" s="161"/>
      <c r="D31" s="161"/>
      <c r="E31" s="255"/>
      <c r="F31" s="396">
        <v>0</v>
      </c>
      <c r="G31" s="181"/>
      <c r="H31" s="186"/>
      <c r="I31" s="162"/>
      <c r="J31" s="163"/>
      <c r="K31" s="164"/>
      <c r="L31" s="164"/>
      <c r="M31" s="187"/>
      <c r="N31" s="458"/>
      <c r="O31" s="463"/>
      <c r="P31" s="190"/>
      <c r="Q31" s="165"/>
      <c r="R31" s="166"/>
      <c r="S31" s="191"/>
      <c r="T31" s="195"/>
      <c r="U31" s="167"/>
      <c r="V31" s="196"/>
      <c r="W31" s="199">
        <f t="shared" si="2"/>
        <v>0</v>
      </c>
      <c r="X31" s="344">
        <f>IF(G31&gt;0,HLOOKUP(C31,'Utility Allowances'!$O$33:$S$34,2),0)</f>
        <v>0</v>
      </c>
      <c r="Y31" s="345">
        <f t="shared" si="3"/>
        <v>0</v>
      </c>
      <c r="Z31" s="168">
        <f t="shared" si="4"/>
        <v>0</v>
      </c>
      <c r="AA31" s="346">
        <f t="shared" si="5"/>
        <v>0</v>
      </c>
      <c r="AB31" s="344">
        <f>IF(Y31&gt;0,VLOOKUP($Y31,'Reference Data 2'!$B$7:$C$71,2),0)</f>
        <v>0</v>
      </c>
      <c r="AC31" s="347">
        <f t="shared" si="6"/>
        <v>0</v>
      </c>
      <c r="AD31" s="348">
        <f t="shared" si="7"/>
        <v>0</v>
      </c>
      <c r="AE31" s="349">
        <f>IF(Y31&gt;0,VLOOKUP($Y31,'Reference Data 2'!$B$9:$D$71,3),0)</f>
        <v>0</v>
      </c>
      <c r="AF31" s="347">
        <f t="shared" si="8"/>
        <v>0</v>
      </c>
      <c r="AG31" s="346">
        <f t="shared" si="9"/>
        <v>0</v>
      </c>
      <c r="AH31" s="350">
        <f t="shared" si="10"/>
        <v>0</v>
      </c>
      <c r="AI31" s="351">
        <f t="shared" si="11"/>
        <v>0</v>
      </c>
      <c r="AJ31" s="352">
        <f t="shared" si="12"/>
        <v>0</v>
      </c>
      <c r="AK31" s="349">
        <f>IF(AA31&gt;0,VLOOKUP(C31,'Reference Data 1'!$N$13:$O$17,2),0)</f>
        <v>0</v>
      </c>
      <c r="AL31" s="346">
        <f t="shared" si="13"/>
        <v>0</v>
      </c>
      <c r="AM31" s="353">
        <f t="shared" si="14"/>
        <v>0</v>
      </c>
      <c r="AN31" s="354">
        <f t="shared" si="15"/>
        <v>0</v>
      </c>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row>
    <row r="32" spans="1:219" ht="13.9" customHeight="1">
      <c r="A32" s="392"/>
      <c r="B32" s="160"/>
      <c r="C32" s="161"/>
      <c r="D32" s="161"/>
      <c r="E32" s="255"/>
      <c r="F32" s="396">
        <v>0</v>
      </c>
      <c r="G32" s="181"/>
      <c r="H32" s="186"/>
      <c r="I32" s="162"/>
      <c r="J32" s="163"/>
      <c r="K32" s="164"/>
      <c r="L32" s="164"/>
      <c r="M32" s="187"/>
      <c r="N32" s="458"/>
      <c r="O32" s="463"/>
      <c r="P32" s="190"/>
      <c r="Q32" s="165"/>
      <c r="R32" s="166"/>
      <c r="S32" s="191"/>
      <c r="T32" s="195"/>
      <c r="U32" s="167"/>
      <c r="V32" s="196"/>
      <c r="W32" s="199">
        <f t="shared" si="2"/>
        <v>0</v>
      </c>
      <c r="X32" s="344">
        <f>IF(G32&gt;0,HLOOKUP(C32,'Utility Allowances'!$O$33:$S$34,2),0)</f>
        <v>0</v>
      </c>
      <c r="Y32" s="345">
        <f t="shared" si="3"/>
        <v>0</v>
      </c>
      <c r="Z32" s="168">
        <f t="shared" si="4"/>
        <v>0</v>
      </c>
      <c r="AA32" s="346">
        <f t="shared" si="5"/>
        <v>0</v>
      </c>
      <c r="AB32" s="344">
        <f>IF(Y32&gt;0,VLOOKUP($Y32,'Reference Data 2'!$B$7:$C$71,2),0)</f>
        <v>0</v>
      </c>
      <c r="AC32" s="347">
        <f t="shared" si="6"/>
        <v>0</v>
      </c>
      <c r="AD32" s="348">
        <f t="shared" si="7"/>
        <v>0</v>
      </c>
      <c r="AE32" s="349">
        <f>IF(Y32&gt;0,VLOOKUP($Y32,'Reference Data 2'!$B$9:$D$71,3),0)</f>
        <v>0</v>
      </c>
      <c r="AF32" s="347">
        <f t="shared" si="8"/>
        <v>0</v>
      </c>
      <c r="AG32" s="346">
        <f t="shared" si="9"/>
        <v>0</v>
      </c>
      <c r="AH32" s="350">
        <f t="shared" si="10"/>
        <v>0</v>
      </c>
      <c r="AI32" s="351">
        <f t="shared" si="11"/>
        <v>0</v>
      </c>
      <c r="AJ32" s="352">
        <f t="shared" si="12"/>
        <v>0</v>
      </c>
      <c r="AK32" s="349">
        <f>IF(AA32&gt;0,VLOOKUP(C32,'Reference Data 1'!$N$13:$O$17,2),0)</f>
        <v>0</v>
      </c>
      <c r="AL32" s="346">
        <f t="shared" si="13"/>
        <v>0</v>
      </c>
      <c r="AM32" s="353">
        <f t="shared" si="14"/>
        <v>0</v>
      </c>
      <c r="AN32" s="354">
        <f t="shared" si="15"/>
        <v>0</v>
      </c>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row>
    <row r="33" spans="1:219" ht="13.9" customHeight="1">
      <c r="A33" s="392"/>
      <c r="B33" s="160"/>
      <c r="C33" s="161"/>
      <c r="D33" s="161"/>
      <c r="E33" s="255"/>
      <c r="F33" s="396">
        <v>0</v>
      </c>
      <c r="G33" s="181"/>
      <c r="H33" s="186"/>
      <c r="I33" s="162"/>
      <c r="J33" s="163"/>
      <c r="K33" s="164"/>
      <c r="L33" s="164"/>
      <c r="M33" s="187"/>
      <c r="N33" s="458"/>
      <c r="O33" s="463"/>
      <c r="P33" s="190"/>
      <c r="Q33" s="165"/>
      <c r="R33" s="166"/>
      <c r="S33" s="191"/>
      <c r="T33" s="195"/>
      <c r="U33" s="167"/>
      <c r="V33" s="196"/>
      <c r="W33" s="199">
        <f t="shared" si="2"/>
        <v>0</v>
      </c>
      <c r="X33" s="344">
        <f>IF(G33&gt;0,HLOOKUP(C33,'Utility Allowances'!$O$33:$S$34,2),0)</f>
        <v>0</v>
      </c>
      <c r="Y33" s="345">
        <f t="shared" si="3"/>
        <v>0</v>
      </c>
      <c r="Z33" s="168">
        <f t="shared" si="4"/>
        <v>0</v>
      </c>
      <c r="AA33" s="346">
        <f t="shared" si="5"/>
        <v>0</v>
      </c>
      <c r="AB33" s="344">
        <f>IF(Y33&gt;0,VLOOKUP($Y33,'Reference Data 2'!$B$7:$C$71,2),0)</f>
        <v>0</v>
      </c>
      <c r="AC33" s="347">
        <f t="shared" si="6"/>
        <v>0</v>
      </c>
      <c r="AD33" s="348">
        <f t="shared" si="7"/>
        <v>0</v>
      </c>
      <c r="AE33" s="349">
        <f>IF(Y33&gt;0,VLOOKUP($Y33,'Reference Data 2'!$B$9:$D$71,3),0)</f>
        <v>0</v>
      </c>
      <c r="AF33" s="347">
        <f t="shared" si="8"/>
        <v>0</v>
      </c>
      <c r="AG33" s="346">
        <f t="shared" si="9"/>
        <v>0</v>
      </c>
      <c r="AH33" s="350">
        <f t="shared" si="10"/>
        <v>0</v>
      </c>
      <c r="AI33" s="351">
        <f t="shared" si="11"/>
        <v>0</v>
      </c>
      <c r="AJ33" s="352">
        <f t="shared" si="12"/>
        <v>0</v>
      </c>
      <c r="AK33" s="349">
        <f>IF(AA33&gt;0,VLOOKUP(C33,'Reference Data 1'!$N$13:$O$17,2),0)</f>
        <v>0</v>
      </c>
      <c r="AL33" s="346">
        <f t="shared" si="13"/>
        <v>0</v>
      </c>
      <c r="AM33" s="353">
        <f t="shared" si="14"/>
        <v>0</v>
      </c>
      <c r="AN33" s="354">
        <f t="shared" si="15"/>
        <v>0</v>
      </c>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row>
    <row r="34" spans="1:219" ht="13.9" customHeight="1">
      <c r="A34" s="392"/>
      <c r="B34" s="160"/>
      <c r="C34" s="161"/>
      <c r="D34" s="161"/>
      <c r="E34" s="255"/>
      <c r="F34" s="396">
        <v>0</v>
      </c>
      <c r="G34" s="181"/>
      <c r="H34" s="186"/>
      <c r="I34" s="162"/>
      <c r="J34" s="163"/>
      <c r="K34" s="164"/>
      <c r="L34" s="164"/>
      <c r="M34" s="187"/>
      <c r="N34" s="458"/>
      <c r="O34" s="463"/>
      <c r="P34" s="190"/>
      <c r="Q34" s="165"/>
      <c r="R34" s="166"/>
      <c r="S34" s="191"/>
      <c r="T34" s="195"/>
      <c r="U34" s="167"/>
      <c r="V34" s="196"/>
      <c r="W34" s="199">
        <f t="shared" si="2"/>
        <v>0</v>
      </c>
      <c r="X34" s="344">
        <f>IF(G34&gt;0,HLOOKUP(C34,'Utility Allowances'!$O$33:$S$34,2),0)</f>
        <v>0</v>
      </c>
      <c r="Y34" s="345">
        <f t="shared" si="3"/>
        <v>0</v>
      </c>
      <c r="Z34" s="168">
        <f t="shared" si="4"/>
        <v>0</v>
      </c>
      <c r="AA34" s="346">
        <f t="shared" si="5"/>
        <v>0</v>
      </c>
      <c r="AB34" s="344">
        <f>IF(Y34&gt;0,VLOOKUP($Y34,'Reference Data 2'!$B$7:$C$71,2),0)</f>
        <v>0</v>
      </c>
      <c r="AC34" s="347">
        <f t="shared" si="6"/>
        <v>0</v>
      </c>
      <c r="AD34" s="348">
        <f t="shared" si="7"/>
        <v>0</v>
      </c>
      <c r="AE34" s="349">
        <f>IF(Y34&gt;0,VLOOKUP($Y34,'Reference Data 2'!$B$9:$D$71,3),0)</f>
        <v>0</v>
      </c>
      <c r="AF34" s="347">
        <f t="shared" si="8"/>
        <v>0</v>
      </c>
      <c r="AG34" s="346">
        <f t="shared" si="9"/>
        <v>0</v>
      </c>
      <c r="AH34" s="350">
        <f t="shared" si="10"/>
        <v>0</v>
      </c>
      <c r="AI34" s="351">
        <f t="shared" si="11"/>
        <v>0</v>
      </c>
      <c r="AJ34" s="352">
        <f t="shared" si="12"/>
        <v>0</v>
      </c>
      <c r="AK34" s="349">
        <f>IF(AA34&gt;0,VLOOKUP(C34,'Reference Data 1'!$N$13:$O$17,2),0)</f>
        <v>0</v>
      </c>
      <c r="AL34" s="346">
        <f t="shared" si="13"/>
        <v>0</v>
      </c>
      <c r="AM34" s="353">
        <f t="shared" si="14"/>
        <v>0</v>
      </c>
      <c r="AN34" s="354">
        <f t="shared" si="15"/>
        <v>0</v>
      </c>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row>
    <row r="35" spans="1:219" ht="13.9" customHeight="1">
      <c r="A35" s="392"/>
      <c r="B35" s="160"/>
      <c r="C35" s="161"/>
      <c r="D35" s="161"/>
      <c r="E35" s="255"/>
      <c r="F35" s="396">
        <v>0</v>
      </c>
      <c r="G35" s="181"/>
      <c r="H35" s="186"/>
      <c r="I35" s="162"/>
      <c r="J35" s="163"/>
      <c r="K35" s="164"/>
      <c r="L35" s="164"/>
      <c r="M35" s="187"/>
      <c r="N35" s="458"/>
      <c r="O35" s="463"/>
      <c r="P35" s="190"/>
      <c r="Q35" s="165"/>
      <c r="R35" s="166"/>
      <c r="S35" s="191"/>
      <c r="T35" s="195"/>
      <c r="U35" s="167"/>
      <c r="V35" s="196"/>
      <c r="W35" s="199">
        <f t="shared" si="2"/>
        <v>0</v>
      </c>
      <c r="X35" s="344">
        <f>IF(G35&gt;0,HLOOKUP(C35,'Utility Allowances'!$O$33:$S$34,2),0)</f>
        <v>0</v>
      </c>
      <c r="Y35" s="345">
        <f t="shared" si="3"/>
        <v>0</v>
      </c>
      <c r="Z35" s="168">
        <f t="shared" si="4"/>
        <v>0</v>
      </c>
      <c r="AA35" s="346">
        <f t="shared" si="5"/>
        <v>0</v>
      </c>
      <c r="AB35" s="344">
        <f>IF(Y35&gt;0,VLOOKUP($Y35,'Reference Data 2'!$B$7:$C$71,2),0)</f>
        <v>0</v>
      </c>
      <c r="AC35" s="347">
        <f t="shared" si="6"/>
        <v>0</v>
      </c>
      <c r="AD35" s="348">
        <f t="shared" si="7"/>
        <v>0</v>
      </c>
      <c r="AE35" s="349">
        <f>IF(Y35&gt;0,VLOOKUP($Y35,'Reference Data 2'!$B$9:$D$71,3),0)</f>
        <v>0</v>
      </c>
      <c r="AF35" s="347">
        <f t="shared" si="8"/>
        <v>0</v>
      </c>
      <c r="AG35" s="346">
        <f t="shared" si="9"/>
        <v>0</v>
      </c>
      <c r="AH35" s="350">
        <f t="shared" si="10"/>
        <v>0</v>
      </c>
      <c r="AI35" s="351">
        <f t="shared" si="11"/>
        <v>0</v>
      </c>
      <c r="AJ35" s="352">
        <f t="shared" si="12"/>
        <v>0</v>
      </c>
      <c r="AK35" s="349">
        <f>IF(AA35&gt;0,VLOOKUP(C35,'Reference Data 1'!$N$13:$O$17,2),0)</f>
        <v>0</v>
      </c>
      <c r="AL35" s="346">
        <f t="shared" si="13"/>
        <v>0</v>
      </c>
      <c r="AM35" s="353">
        <f t="shared" si="14"/>
        <v>0</v>
      </c>
      <c r="AN35" s="354">
        <f t="shared" si="15"/>
        <v>0</v>
      </c>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row>
    <row r="36" spans="1:219" ht="13.9" customHeight="1">
      <c r="A36" s="392"/>
      <c r="B36" s="160"/>
      <c r="C36" s="161"/>
      <c r="D36" s="161"/>
      <c r="E36" s="255"/>
      <c r="F36" s="396">
        <v>0</v>
      </c>
      <c r="G36" s="181"/>
      <c r="H36" s="186"/>
      <c r="I36" s="162"/>
      <c r="J36" s="163"/>
      <c r="K36" s="164"/>
      <c r="L36" s="164"/>
      <c r="M36" s="187"/>
      <c r="N36" s="458"/>
      <c r="O36" s="463"/>
      <c r="P36" s="190"/>
      <c r="Q36" s="165"/>
      <c r="R36" s="166"/>
      <c r="S36" s="191"/>
      <c r="T36" s="195"/>
      <c r="U36" s="167"/>
      <c r="V36" s="196"/>
      <c r="W36" s="199">
        <f t="shared" si="2"/>
        <v>0</v>
      </c>
      <c r="X36" s="344">
        <f>IF(G36&gt;0,HLOOKUP(C36,'Utility Allowances'!$O$33:$S$34,2),0)</f>
        <v>0</v>
      </c>
      <c r="Y36" s="345">
        <f t="shared" si="3"/>
        <v>0</v>
      </c>
      <c r="Z36" s="168">
        <f t="shared" si="4"/>
        <v>0</v>
      </c>
      <c r="AA36" s="346">
        <f t="shared" si="5"/>
        <v>0</v>
      </c>
      <c r="AB36" s="344">
        <f>IF(Y36&gt;0,VLOOKUP($Y36,'Reference Data 2'!$B$7:$C$71,2),0)</f>
        <v>0</v>
      </c>
      <c r="AC36" s="347">
        <f t="shared" si="6"/>
        <v>0</v>
      </c>
      <c r="AD36" s="348">
        <f t="shared" si="7"/>
        <v>0</v>
      </c>
      <c r="AE36" s="349">
        <f>IF(Y36&gt;0,VLOOKUP($Y36,'Reference Data 2'!$B$9:$D$71,3),0)</f>
        <v>0</v>
      </c>
      <c r="AF36" s="347">
        <f t="shared" si="8"/>
        <v>0</v>
      </c>
      <c r="AG36" s="346">
        <f t="shared" si="9"/>
        <v>0</v>
      </c>
      <c r="AH36" s="350">
        <f t="shared" si="10"/>
        <v>0</v>
      </c>
      <c r="AI36" s="351">
        <f t="shared" si="11"/>
        <v>0</v>
      </c>
      <c r="AJ36" s="352">
        <f t="shared" si="12"/>
        <v>0</v>
      </c>
      <c r="AK36" s="349">
        <f>IF(AA36&gt;0,VLOOKUP(C36,'Reference Data 1'!$N$13:$O$17,2),0)</f>
        <v>0</v>
      </c>
      <c r="AL36" s="346">
        <f t="shared" si="13"/>
        <v>0</v>
      </c>
      <c r="AM36" s="353">
        <f t="shared" si="14"/>
        <v>0</v>
      </c>
      <c r="AN36" s="354">
        <f t="shared" si="15"/>
        <v>0</v>
      </c>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row>
    <row r="37" spans="1:219" ht="13.9" customHeight="1">
      <c r="A37" s="392"/>
      <c r="B37" s="160"/>
      <c r="C37" s="161"/>
      <c r="D37" s="161"/>
      <c r="E37" s="255"/>
      <c r="F37" s="396">
        <v>0</v>
      </c>
      <c r="G37" s="181"/>
      <c r="H37" s="186"/>
      <c r="I37" s="162"/>
      <c r="J37" s="163"/>
      <c r="K37" s="164"/>
      <c r="L37" s="164"/>
      <c r="M37" s="187"/>
      <c r="N37" s="458"/>
      <c r="O37" s="463"/>
      <c r="P37" s="190"/>
      <c r="Q37" s="165"/>
      <c r="R37" s="166"/>
      <c r="S37" s="191"/>
      <c r="T37" s="195"/>
      <c r="U37" s="167"/>
      <c r="V37" s="196"/>
      <c r="W37" s="199">
        <f t="shared" si="2"/>
        <v>0</v>
      </c>
      <c r="X37" s="344">
        <f>IF(G37&gt;0,HLOOKUP(C37,'Utility Allowances'!$O$33:$S$34,2),0)</f>
        <v>0</v>
      </c>
      <c r="Y37" s="345">
        <f t="shared" si="3"/>
        <v>0</v>
      </c>
      <c r="Z37" s="168">
        <f t="shared" si="4"/>
        <v>0</v>
      </c>
      <c r="AA37" s="346">
        <f t="shared" si="5"/>
        <v>0</v>
      </c>
      <c r="AB37" s="344">
        <f>IF(Y37&gt;0,VLOOKUP($Y37,'Reference Data 2'!$B$7:$C$71,2),0)</f>
        <v>0</v>
      </c>
      <c r="AC37" s="347">
        <f t="shared" si="6"/>
        <v>0</v>
      </c>
      <c r="AD37" s="348">
        <f t="shared" si="7"/>
        <v>0</v>
      </c>
      <c r="AE37" s="349">
        <f>IF(Y37&gt;0,VLOOKUP($Y37,'Reference Data 2'!$B$9:$D$71,3),0)</f>
        <v>0</v>
      </c>
      <c r="AF37" s="347">
        <f t="shared" si="8"/>
        <v>0</v>
      </c>
      <c r="AG37" s="346">
        <f t="shared" si="9"/>
        <v>0</v>
      </c>
      <c r="AH37" s="350">
        <f t="shared" si="10"/>
        <v>0</v>
      </c>
      <c r="AI37" s="351">
        <f t="shared" si="11"/>
        <v>0</v>
      </c>
      <c r="AJ37" s="352">
        <f t="shared" si="12"/>
        <v>0</v>
      </c>
      <c r="AK37" s="349">
        <f>IF(AA37&gt;0,VLOOKUP(C37,'Reference Data 1'!$N$13:$O$17,2),0)</f>
        <v>0</v>
      </c>
      <c r="AL37" s="346">
        <f t="shared" si="13"/>
        <v>0</v>
      </c>
      <c r="AM37" s="353">
        <f t="shared" si="14"/>
        <v>0</v>
      </c>
      <c r="AN37" s="354">
        <f t="shared" si="15"/>
        <v>0</v>
      </c>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row>
    <row r="38" spans="1:219" ht="13.9" customHeight="1">
      <c r="A38" s="392"/>
      <c r="B38" s="160"/>
      <c r="C38" s="161"/>
      <c r="D38" s="161"/>
      <c r="E38" s="255"/>
      <c r="F38" s="396">
        <v>0</v>
      </c>
      <c r="G38" s="181"/>
      <c r="H38" s="186"/>
      <c r="I38" s="162"/>
      <c r="J38" s="163"/>
      <c r="K38" s="164"/>
      <c r="L38" s="164"/>
      <c r="M38" s="187"/>
      <c r="N38" s="458"/>
      <c r="O38" s="463"/>
      <c r="P38" s="190"/>
      <c r="Q38" s="165"/>
      <c r="R38" s="166"/>
      <c r="S38" s="191"/>
      <c r="T38" s="195"/>
      <c r="U38" s="167"/>
      <c r="V38" s="196"/>
      <c r="W38" s="199">
        <f t="shared" si="2"/>
        <v>0</v>
      </c>
      <c r="X38" s="344">
        <f>IF(G38&gt;0,HLOOKUP(C38,'Utility Allowances'!$O$33:$S$34,2),0)</f>
        <v>0</v>
      </c>
      <c r="Y38" s="345">
        <f t="shared" si="3"/>
        <v>0</v>
      </c>
      <c r="Z38" s="168">
        <f t="shared" si="4"/>
        <v>0</v>
      </c>
      <c r="AA38" s="346">
        <f t="shared" si="5"/>
        <v>0</v>
      </c>
      <c r="AB38" s="344">
        <f>IF(Y38&gt;0,VLOOKUP($Y38,'Reference Data 2'!$B$7:$C$71,2),0)</f>
        <v>0</v>
      </c>
      <c r="AC38" s="347">
        <f t="shared" si="6"/>
        <v>0</v>
      </c>
      <c r="AD38" s="348">
        <f t="shared" si="7"/>
        <v>0</v>
      </c>
      <c r="AE38" s="349">
        <f>IF(Y38&gt;0,VLOOKUP($Y38,'Reference Data 2'!$B$9:$D$71,3),0)</f>
        <v>0</v>
      </c>
      <c r="AF38" s="347">
        <f t="shared" si="8"/>
        <v>0</v>
      </c>
      <c r="AG38" s="346">
        <f t="shared" si="9"/>
        <v>0</v>
      </c>
      <c r="AH38" s="350">
        <f t="shared" si="10"/>
        <v>0</v>
      </c>
      <c r="AI38" s="351">
        <f t="shared" si="11"/>
        <v>0</v>
      </c>
      <c r="AJ38" s="352">
        <f t="shared" si="12"/>
        <v>0</v>
      </c>
      <c r="AK38" s="349">
        <f>IF(AA38&gt;0,VLOOKUP(C38,'Reference Data 1'!$N$13:$O$17,2),0)</f>
        <v>0</v>
      </c>
      <c r="AL38" s="346">
        <f t="shared" si="13"/>
        <v>0</v>
      </c>
      <c r="AM38" s="353">
        <f t="shared" si="14"/>
        <v>0</v>
      </c>
      <c r="AN38" s="354">
        <f t="shared" si="15"/>
        <v>0</v>
      </c>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row>
    <row r="39" spans="1:219" ht="13.9" customHeight="1">
      <c r="A39" s="392"/>
      <c r="B39" s="160"/>
      <c r="C39" s="161"/>
      <c r="D39" s="161"/>
      <c r="E39" s="255"/>
      <c r="F39" s="396">
        <v>0</v>
      </c>
      <c r="G39" s="181"/>
      <c r="H39" s="186"/>
      <c r="I39" s="162"/>
      <c r="J39" s="163"/>
      <c r="K39" s="164"/>
      <c r="L39" s="164"/>
      <c r="M39" s="187"/>
      <c r="N39" s="458"/>
      <c r="O39" s="463"/>
      <c r="P39" s="190"/>
      <c r="Q39" s="165"/>
      <c r="R39" s="166"/>
      <c r="S39" s="191"/>
      <c r="T39" s="195"/>
      <c r="U39" s="167"/>
      <c r="V39" s="196"/>
      <c r="W39" s="199">
        <f t="shared" si="2"/>
        <v>0</v>
      </c>
      <c r="X39" s="344">
        <f>IF(G39&gt;0,HLOOKUP(C39,'Utility Allowances'!$O$33:$S$34,2),0)</f>
        <v>0</v>
      </c>
      <c r="Y39" s="345">
        <f t="shared" si="3"/>
        <v>0</v>
      </c>
      <c r="Z39" s="168">
        <f t="shared" si="4"/>
        <v>0</v>
      </c>
      <c r="AA39" s="346">
        <f t="shared" si="5"/>
        <v>0</v>
      </c>
      <c r="AB39" s="344">
        <f>IF(Y39&gt;0,VLOOKUP($Y39,'Reference Data 2'!$B$7:$C$71,2),0)</f>
        <v>0</v>
      </c>
      <c r="AC39" s="347">
        <f t="shared" si="6"/>
        <v>0</v>
      </c>
      <c r="AD39" s="348">
        <f t="shared" si="7"/>
        <v>0</v>
      </c>
      <c r="AE39" s="349">
        <f>IF(Y39&gt;0,VLOOKUP($Y39,'Reference Data 2'!$B$9:$D$71,3),0)</f>
        <v>0</v>
      </c>
      <c r="AF39" s="347">
        <f t="shared" si="8"/>
        <v>0</v>
      </c>
      <c r="AG39" s="346">
        <f t="shared" si="9"/>
        <v>0</v>
      </c>
      <c r="AH39" s="350">
        <f t="shared" si="10"/>
        <v>0</v>
      </c>
      <c r="AI39" s="351">
        <f t="shared" si="11"/>
        <v>0</v>
      </c>
      <c r="AJ39" s="352">
        <f t="shared" si="12"/>
        <v>0</v>
      </c>
      <c r="AK39" s="349">
        <f>IF(AA39&gt;0,VLOOKUP(C39,'Reference Data 1'!$N$13:$O$17,2),0)</f>
        <v>0</v>
      </c>
      <c r="AL39" s="346">
        <f t="shared" si="13"/>
        <v>0</v>
      </c>
      <c r="AM39" s="353">
        <f t="shared" si="14"/>
        <v>0</v>
      </c>
      <c r="AN39" s="354">
        <f t="shared" si="15"/>
        <v>0</v>
      </c>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row>
    <row r="40" spans="1:219" ht="13.9" customHeight="1">
      <c r="A40" s="392"/>
      <c r="B40" s="160"/>
      <c r="C40" s="161"/>
      <c r="D40" s="161"/>
      <c r="E40" s="255"/>
      <c r="F40" s="396">
        <v>0</v>
      </c>
      <c r="G40" s="181"/>
      <c r="H40" s="186"/>
      <c r="I40" s="162"/>
      <c r="J40" s="163"/>
      <c r="K40" s="164"/>
      <c r="L40" s="164"/>
      <c r="M40" s="187"/>
      <c r="N40" s="458"/>
      <c r="O40" s="463"/>
      <c r="P40" s="190"/>
      <c r="Q40" s="165"/>
      <c r="R40" s="166"/>
      <c r="S40" s="191"/>
      <c r="T40" s="195"/>
      <c r="U40" s="167"/>
      <c r="V40" s="196"/>
      <c r="W40" s="199">
        <f t="shared" si="2"/>
        <v>0</v>
      </c>
      <c r="X40" s="344">
        <f>IF(G40&gt;0,HLOOKUP(C40,'Utility Allowances'!$O$33:$S$34,2),0)</f>
        <v>0</v>
      </c>
      <c r="Y40" s="345">
        <f t="shared" si="3"/>
        <v>0</v>
      </c>
      <c r="Z40" s="168">
        <f t="shared" si="4"/>
        <v>0</v>
      </c>
      <c r="AA40" s="346">
        <f t="shared" si="5"/>
        <v>0</v>
      </c>
      <c r="AB40" s="344">
        <f>IF(Y40&gt;0,VLOOKUP($Y40,'Reference Data 2'!$B$7:$C$71,2),0)</f>
        <v>0</v>
      </c>
      <c r="AC40" s="347">
        <f t="shared" si="6"/>
        <v>0</v>
      </c>
      <c r="AD40" s="348">
        <f t="shared" si="7"/>
        <v>0</v>
      </c>
      <c r="AE40" s="349">
        <f>IF(Y40&gt;0,VLOOKUP($Y40,'Reference Data 2'!$B$9:$D$71,3),0)</f>
        <v>0</v>
      </c>
      <c r="AF40" s="347">
        <f t="shared" si="8"/>
        <v>0</v>
      </c>
      <c r="AG40" s="346">
        <f t="shared" si="9"/>
        <v>0</v>
      </c>
      <c r="AH40" s="350">
        <f t="shared" si="10"/>
        <v>0</v>
      </c>
      <c r="AI40" s="351">
        <f t="shared" si="11"/>
        <v>0</v>
      </c>
      <c r="AJ40" s="352">
        <f t="shared" si="12"/>
        <v>0</v>
      </c>
      <c r="AK40" s="349">
        <f>IF(AA40&gt;0,VLOOKUP(C40,'Reference Data 1'!$N$13:$O$17,2),0)</f>
        <v>0</v>
      </c>
      <c r="AL40" s="346">
        <f t="shared" si="13"/>
        <v>0</v>
      </c>
      <c r="AM40" s="353">
        <f t="shared" si="14"/>
        <v>0</v>
      </c>
      <c r="AN40" s="354">
        <f t="shared" si="15"/>
        <v>0</v>
      </c>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row>
    <row r="41" spans="1:219" ht="13.9" customHeight="1">
      <c r="A41" s="392"/>
      <c r="B41" s="160"/>
      <c r="C41" s="161"/>
      <c r="D41" s="161"/>
      <c r="E41" s="255"/>
      <c r="F41" s="396">
        <v>0</v>
      </c>
      <c r="G41" s="181"/>
      <c r="H41" s="186"/>
      <c r="I41" s="162"/>
      <c r="J41" s="163"/>
      <c r="K41" s="164"/>
      <c r="L41" s="164"/>
      <c r="M41" s="187"/>
      <c r="N41" s="458"/>
      <c r="O41" s="463"/>
      <c r="P41" s="190"/>
      <c r="Q41" s="165"/>
      <c r="R41" s="166"/>
      <c r="S41" s="191"/>
      <c r="T41" s="195"/>
      <c r="U41" s="167"/>
      <c r="V41" s="196"/>
      <c r="W41" s="199">
        <f t="shared" si="2"/>
        <v>0</v>
      </c>
      <c r="X41" s="344">
        <f>IF(G41&gt;0,HLOOKUP(C41,'Utility Allowances'!$O$33:$S$34,2),0)</f>
        <v>0</v>
      </c>
      <c r="Y41" s="345">
        <f t="shared" si="3"/>
        <v>0</v>
      </c>
      <c r="Z41" s="168">
        <f t="shared" si="4"/>
        <v>0</v>
      </c>
      <c r="AA41" s="346">
        <f t="shared" si="5"/>
        <v>0</v>
      </c>
      <c r="AB41" s="344">
        <f>IF(Y41&gt;0,VLOOKUP($Y41,'Reference Data 2'!$B$7:$C$71,2),0)</f>
        <v>0</v>
      </c>
      <c r="AC41" s="347">
        <f t="shared" si="6"/>
        <v>0</v>
      </c>
      <c r="AD41" s="348">
        <f t="shared" si="7"/>
        <v>0</v>
      </c>
      <c r="AE41" s="349">
        <f>IF(Y41&gt;0,VLOOKUP($Y41,'Reference Data 2'!$B$9:$D$71,3),0)</f>
        <v>0</v>
      </c>
      <c r="AF41" s="347">
        <f t="shared" si="8"/>
        <v>0</v>
      </c>
      <c r="AG41" s="346">
        <f t="shared" si="9"/>
        <v>0</v>
      </c>
      <c r="AH41" s="350">
        <f t="shared" si="10"/>
        <v>0</v>
      </c>
      <c r="AI41" s="351">
        <f t="shared" si="11"/>
        <v>0</v>
      </c>
      <c r="AJ41" s="352">
        <f t="shared" si="12"/>
        <v>0</v>
      </c>
      <c r="AK41" s="349">
        <f>IF(AA41&gt;0,VLOOKUP(C41,'Reference Data 1'!$N$13:$O$17,2),0)</f>
        <v>0</v>
      </c>
      <c r="AL41" s="346">
        <f t="shared" si="13"/>
        <v>0</v>
      </c>
      <c r="AM41" s="353">
        <f t="shared" si="14"/>
        <v>0</v>
      </c>
      <c r="AN41" s="354">
        <f t="shared" si="15"/>
        <v>0</v>
      </c>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row>
    <row r="42" spans="1:219" ht="13.9" customHeight="1">
      <c r="A42" s="392"/>
      <c r="B42" s="160"/>
      <c r="C42" s="161"/>
      <c r="D42" s="161"/>
      <c r="E42" s="255"/>
      <c r="F42" s="396">
        <v>0</v>
      </c>
      <c r="G42" s="181"/>
      <c r="H42" s="186"/>
      <c r="I42" s="162"/>
      <c r="J42" s="163"/>
      <c r="K42" s="164"/>
      <c r="L42" s="164"/>
      <c r="M42" s="187"/>
      <c r="N42" s="458"/>
      <c r="O42" s="463"/>
      <c r="P42" s="190"/>
      <c r="Q42" s="165"/>
      <c r="R42" s="166"/>
      <c r="S42" s="191"/>
      <c r="T42" s="195"/>
      <c r="U42" s="167"/>
      <c r="V42" s="196"/>
      <c r="W42" s="199">
        <f t="shared" si="2"/>
        <v>0</v>
      </c>
      <c r="X42" s="344">
        <f>IF(G42&gt;0,HLOOKUP(C42,'Utility Allowances'!$O$33:$S$34,2),0)</f>
        <v>0</v>
      </c>
      <c r="Y42" s="345">
        <f t="shared" si="3"/>
        <v>0</v>
      </c>
      <c r="Z42" s="168">
        <f t="shared" si="4"/>
        <v>0</v>
      </c>
      <c r="AA42" s="346">
        <f t="shared" si="5"/>
        <v>0</v>
      </c>
      <c r="AB42" s="344">
        <f>IF(Y42&gt;0,VLOOKUP($Y42,'Reference Data 2'!$B$7:$C$71,2),0)</f>
        <v>0</v>
      </c>
      <c r="AC42" s="347">
        <f t="shared" si="6"/>
        <v>0</v>
      </c>
      <c r="AD42" s="348">
        <f t="shared" si="7"/>
        <v>0</v>
      </c>
      <c r="AE42" s="349">
        <f>IF(Y42&gt;0,VLOOKUP($Y42,'Reference Data 2'!$B$9:$D$71,3),0)</f>
        <v>0</v>
      </c>
      <c r="AF42" s="347">
        <f t="shared" si="8"/>
        <v>0</v>
      </c>
      <c r="AG42" s="346">
        <f t="shared" si="9"/>
        <v>0</v>
      </c>
      <c r="AH42" s="350">
        <f t="shared" si="10"/>
        <v>0</v>
      </c>
      <c r="AI42" s="351">
        <f t="shared" si="11"/>
        <v>0</v>
      </c>
      <c r="AJ42" s="352">
        <f t="shared" si="12"/>
        <v>0</v>
      </c>
      <c r="AK42" s="349">
        <f>IF(AA42&gt;0,VLOOKUP(C42,'Reference Data 1'!$N$13:$O$17,2),0)</f>
        <v>0</v>
      </c>
      <c r="AL42" s="346">
        <f t="shared" si="13"/>
        <v>0</v>
      </c>
      <c r="AM42" s="353">
        <f t="shared" si="14"/>
        <v>0</v>
      </c>
      <c r="AN42" s="354">
        <f t="shared" si="15"/>
        <v>0</v>
      </c>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row>
    <row r="43" spans="1:219" ht="13.9" customHeight="1">
      <c r="A43" s="392"/>
      <c r="B43" s="160"/>
      <c r="C43" s="161"/>
      <c r="D43" s="161"/>
      <c r="E43" s="255"/>
      <c r="F43" s="396">
        <v>0</v>
      </c>
      <c r="G43" s="181"/>
      <c r="H43" s="186"/>
      <c r="I43" s="162"/>
      <c r="J43" s="163"/>
      <c r="K43" s="164"/>
      <c r="L43" s="164"/>
      <c r="M43" s="187"/>
      <c r="N43" s="458"/>
      <c r="O43" s="463"/>
      <c r="P43" s="190"/>
      <c r="Q43" s="165"/>
      <c r="R43" s="166"/>
      <c r="S43" s="191"/>
      <c r="T43" s="195"/>
      <c r="U43" s="167"/>
      <c r="V43" s="196"/>
      <c r="W43" s="199">
        <f t="shared" si="2"/>
        <v>0</v>
      </c>
      <c r="X43" s="344">
        <f>IF(G43&gt;0,HLOOKUP(C43,'Utility Allowances'!$O$33:$S$34,2),0)</f>
        <v>0</v>
      </c>
      <c r="Y43" s="345">
        <f t="shared" si="3"/>
        <v>0</v>
      </c>
      <c r="Z43" s="168">
        <f t="shared" si="4"/>
        <v>0</v>
      </c>
      <c r="AA43" s="346">
        <f t="shared" si="5"/>
        <v>0</v>
      </c>
      <c r="AB43" s="344">
        <f>IF(Y43&gt;0,VLOOKUP($Y43,'Reference Data 2'!$B$7:$C$71,2),0)</f>
        <v>0</v>
      </c>
      <c r="AC43" s="347">
        <f t="shared" si="6"/>
        <v>0</v>
      </c>
      <c r="AD43" s="348">
        <f t="shared" si="7"/>
        <v>0</v>
      </c>
      <c r="AE43" s="349">
        <f>IF(Y43&gt;0,VLOOKUP($Y43,'Reference Data 2'!$B$9:$D$71,3),0)</f>
        <v>0</v>
      </c>
      <c r="AF43" s="347">
        <f t="shared" si="8"/>
        <v>0</v>
      </c>
      <c r="AG43" s="346">
        <f t="shared" si="9"/>
        <v>0</v>
      </c>
      <c r="AH43" s="350">
        <f t="shared" si="10"/>
        <v>0</v>
      </c>
      <c r="AI43" s="351">
        <f t="shared" si="11"/>
        <v>0</v>
      </c>
      <c r="AJ43" s="352">
        <f t="shared" si="12"/>
        <v>0</v>
      </c>
      <c r="AK43" s="349">
        <f>IF(AA43&gt;0,VLOOKUP(C43,'Reference Data 1'!$N$13:$O$17,2),0)</f>
        <v>0</v>
      </c>
      <c r="AL43" s="346">
        <f t="shared" si="13"/>
        <v>0</v>
      </c>
      <c r="AM43" s="353">
        <f t="shared" si="14"/>
        <v>0</v>
      </c>
      <c r="AN43" s="354">
        <f t="shared" si="15"/>
        <v>0</v>
      </c>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row>
    <row r="44" spans="1:219" ht="13.9" customHeight="1">
      <c r="A44" s="392"/>
      <c r="B44" s="160"/>
      <c r="C44" s="161"/>
      <c r="D44" s="161"/>
      <c r="E44" s="255"/>
      <c r="F44" s="396">
        <v>0</v>
      </c>
      <c r="G44" s="181"/>
      <c r="H44" s="186"/>
      <c r="I44" s="162"/>
      <c r="J44" s="163"/>
      <c r="K44" s="164"/>
      <c r="L44" s="164"/>
      <c r="M44" s="187"/>
      <c r="N44" s="458"/>
      <c r="O44" s="463"/>
      <c r="P44" s="190"/>
      <c r="Q44" s="165"/>
      <c r="R44" s="166"/>
      <c r="S44" s="191"/>
      <c r="T44" s="195"/>
      <c r="U44" s="167"/>
      <c r="V44" s="196"/>
      <c r="W44" s="199">
        <f t="shared" si="2"/>
        <v>0</v>
      </c>
      <c r="X44" s="344">
        <f>IF(G44&gt;0,HLOOKUP(C44,'Utility Allowances'!$O$33:$S$34,2),0)</f>
        <v>0</v>
      </c>
      <c r="Y44" s="345">
        <f t="shared" si="3"/>
        <v>0</v>
      </c>
      <c r="Z44" s="168">
        <f t="shared" si="4"/>
        <v>0</v>
      </c>
      <c r="AA44" s="346">
        <f t="shared" si="5"/>
        <v>0</v>
      </c>
      <c r="AB44" s="344">
        <f>IF(Y44&gt;0,VLOOKUP($Y44,'Reference Data 2'!$B$7:$C$71,2),0)</f>
        <v>0</v>
      </c>
      <c r="AC44" s="347">
        <f t="shared" si="6"/>
        <v>0</v>
      </c>
      <c r="AD44" s="348">
        <f t="shared" si="7"/>
        <v>0</v>
      </c>
      <c r="AE44" s="349">
        <f>IF(Y44&gt;0,VLOOKUP($Y44,'Reference Data 2'!$B$9:$D$71,3),0)</f>
        <v>0</v>
      </c>
      <c r="AF44" s="347">
        <f t="shared" si="8"/>
        <v>0</v>
      </c>
      <c r="AG44" s="346">
        <f t="shared" si="9"/>
        <v>0</v>
      </c>
      <c r="AH44" s="350">
        <f t="shared" si="10"/>
        <v>0</v>
      </c>
      <c r="AI44" s="351">
        <f t="shared" si="11"/>
        <v>0</v>
      </c>
      <c r="AJ44" s="352">
        <f t="shared" si="12"/>
        <v>0</v>
      </c>
      <c r="AK44" s="349">
        <f>IF(AA44&gt;0,VLOOKUP(C44,'Reference Data 1'!$N$13:$O$17,2),0)</f>
        <v>0</v>
      </c>
      <c r="AL44" s="346">
        <f t="shared" si="13"/>
        <v>0</v>
      </c>
      <c r="AM44" s="353">
        <f t="shared" si="14"/>
        <v>0</v>
      </c>
      <c r="AN44" s="354">
        <f t="shared" si="15"/>
        <v>0</v>
      </c>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row>
    <row r="45" spans="1:219" ht="13.9" customHeight="1">
      <c r="A45" s="392"/>
      <c r="B45" s="160"/>
      <c r="C45" s="161"/>
      <c r="D45" s="161"/>
      <c r="E45" s="255"/>
      <c r="F45" s="396">
        <v>0</v>
      </c>
      <c r="G45" s="181"/>
      <c r="H45" s="186"/>
      <c r="I45" s="162"/>
      <c r="J45" s="163"/>
      <c r="K45" s="164"/>
      <c r="L45" s="164"/>
      <c r="M45" s="187"/>
      <c r="N45" s="458"/>
      <c r="O45" s="463"/>
      <c r="P45" s="190"/>
      <c r="Q45" s="165"/>
      <c r="R45" s="166"/>
      <c r="S45" s="191"/>
      <c r="T45" s="195"/>
      <c r="U45" s="167"/>
      <c r="V45" s="196"/>
      <c r="W45" s="199">
        <f t="shared" si="2"/>
        <v>0</v>
      </c>
      <c r="X45" s="344">
        <f>IF(G45&gt;0,HLOOKUP(C45,'Utility Allowances'!$O$33:$S$34,2),0)</f>
        <v>0</v>
      </c>
      <c r="Y45" s="345">
        <f t="shared" si="3"/>
        <v>0</v>
      </c>
      <c r="Z45" s="168">
        <f t="shared" si="4"/>
        <v>0</v>
      </c>
      <c r="AA45" s="346">
        <f t="shared" si="5"/>
        <v>0</v>
      </c>
      <c r="AB45" s="344">
        <f>IF(Y45&gt;0,VLOOKUP($Y45,'Reference Data 2'!$B$7:$C$71,2),0)</f>
        <v>0</v>
      </c>
      <c r="AC45" s="347">
        <f t="shared" si="6"/>
        <v>0</v>
      </c>
      <c r="AD45" s="348">
        <f t="shared" si="7"/>
        <v>0</v>
      </c>
      <c r="AE45" s="349">
        <f>IF(Y45&gt;0,VLOOKUP($Y45,'Reference Data 2'!$B$9:$D$71,3),0)</f>
        <v>0</v>
      </c>
      <c r="AF45" s="347">
        <f t="shared" si="8"/>
        <v>0</v>
      </c>
      <c r="AG45" s="346">
        <f t="shared" si="9"/>
        <v>0</v>
      </c>
      <c r="AH45" s="350">
        <f t="shared" si="10"/>
        <v>0</v>
      </c>
      <c r="AI45" s="351">
        <f t="shared" si="11"/>
        <v>0</v>
      </c>
      <c r="AJ45" s="352">
        <f t="shared" si="12"/>
        <v>0</v>
      </c>
      <c r="AK45" s="349">
        <f>IF(AA45&gt;0,VLOOKUP(C45,'Reference Data 1'!$N$13:$O$17,2),0)</f>
        <v>0</v>
      </c>
      <c r="AL45" s="346">
        <f t="shared" si="13"/>
        <v>0</v>
      </c>
      <c r="AM45" s="353">
        <f t="shared" si="14"/>
        <v>0</v>
      </c>
      <c r="AN45" s="354">
        <f t="shared" si="15"/>
        <v>0</v>
      </c>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row>
    <row r="46" spans="1:219" ht="13.9" customHeight="1">
      <c r="A46" s="392"/>
      <c r="B46" s="160"/>
      <c r="C46" s="161"/>
      <c r="D46" s="161"/>
      <c r="E46" s="255"/>
      <c r="F46" s="396">
        <v>0</v>
      </c>
      <c r="G46" s="181"/>
      <c r="H46" s="186"/>
      <c r="I46" s="162"/>
      <c r="J46" s="163"/>
      <c r="K46" s="164"/>
      <c r="L46" s="164"/>
      <c r="M46" s="187"/>
      <c r="N46" s="458"/>
      <c r="O46" s="463"/>
      <c r="P46" s="190"/>
      <c r="Q46" s="165"/>
      <c r="R46" s="166"/>
      <c r="S46" s="191"/>
      <c r="T46" s="195"/>
      <c r="U46" s="167"/>
      <c r="V46" s="196"/>
      <c r="W46" s="199">
        <f t="shared" si="2"/>
        <v>0</v>
      </c>
      <c r="X46" s="344">
        <f>IF(G46&gt;0,HLOOKUP(C46,'Utility Allowances'!$O$33:$S$34,2),0)</f>
        <v>0</v>
      </c>
      <c r="Y46" s="345">
        <f t="shared" si="3"/>
        <v>0</v>
      </c>
      <c r="Z46" s="168">
        <f t="shared" si="4"/>
        <v>0</v>
      </c>
      <c r="AA46" s="346">
        <f t="shared" si="5"/>
        <v>0</v>
      </c>
      <c r="AB46" s="344">
        <f>IF(Y46&gt;0,VLOOKUP($Y46,'Reference Data 2'!$B$7:$C$71,2),0)</f>
        <v>0</v>
      </c>
      <c r="AC46" s="347">
        <f t="shared" si="6"/>
        <v>0</v>
      </c>
      <c r="AD46" s="348">
        <f t="shared" si="7"/>
        <v>0</v>
      </c>
      <c r="AE46" s="349">
        <f>IF(Y46&gt;0,VLOOKUP($Y46,'Reference Data 2'!$B$9:$D$71,3),0)</f>
        <v>0</v>
      </c>
      <c r="AF46" s="347">
        <f t="shared" si="8"/>
        <v>0</v>
      </c>
      <c r="AG46" s="346">
        <f t="shared" si="9"/>
        <v>0</v>
      </c>
      <c r="AH46" s="350">
        <f t="shared" si="10"/>
        <v>0</v>
      </c>
      <c r="AI46" s="351">
        <f t="shared" si="11"/>
        <v>0</v>
      </c>
      <c r="AJ46" s="352">
        <f t="shared" si="12"/>
        <v>0</v>
      </c>
      <c r="AK46" s="349">
        <f>IF(AA46&gt;0,VLOOKUP(C46,'Reference Data 1'!$N$13:$O$17,2),0)</f>
        <v>0</v>
      </c>
      <c r="AL46" s="346">
        <f t="shared" si="13"/>
        <v>0</v>
      </c>
      <c r="AM46" s="353">
        <f t="shared" si="14"/>
        <v>0</v>
      </c>
      <c r="AN46" s="354">
        <f t="shared" si="15"/>
        <v>0</v>
      </c>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row>
    <row r="47" spans="1:219" ht="13.9" customHeight="1">
      <c r="A47" s="392"/>
      <c r="B47" s="160"/>
      <c r="C47" s="161"/>
      <c r="D47" s="161"/>
      <c r="E47" s="255"/>
      <c r="F47" s="396">
        <v>0</v>
      </c>
      <c r="G47" s="181"/>
      <c r="H47" s="186"/>
      <c r="I47" s="162"/>
      <c r="J47" s="163"/>
      <c r="K47" s="164"/>
      <c r="L47" s="164"/>
      <c r="M47" s="187"/>
      <c r="N47" s="458"/>
      <c r="O47" s="463"/>
      <c r="P47" s="190"/>
      <c r="Q47" s="165"/>
      <c r="R47" s="166"/>
      <c r="S47" s="191"/>
      <c r="T47" s="195"/>
      <c r="U47" s="167"/>
      <c r="V47" s="196"/>
      <c r="W47" s="199">
        <f t="shared" si="2"/>
        <v>0</v>
      </c>
      <c r="X47" s="344">
        <f>IF(G47&gt;0,HLOOKUP(C47,'Utility Allowances'!$O$33:$S$34,2),0)</f>
        <v>0</v>
      </c>
      <c r="Y47" s="345">
        <f t="shared" si="3"/>
        <v>0</v>
      </c>
      <c r="Z47" s="168">
        <f t="shared" si="4"/>
        <v>0</v>
      </c>
      <c r="AA47" s="346">
        <f t="shared" si="5"/>
        <v>0</v>
      </c>
      <c r="AB47" s="344">
        <f>IF(Y47&gt;0,VLOOKUP($Y47,'Reference Data 2'!$B$7:$C$71,2),0)</f>
        <v>0</v>
      </c>
      <c r="AC47" s="347">
        <f t="shared" si="6"/>
        <v>0</v>
      </c>
      <c r="AD47" s="348">
        <f t="shared" si="7"/>
        <v>0</v>
      </c>
      <c r="AE47" s="349">
        <f>IF(Y47&gt;0,VLOOKUP($Y47,'Reference Data 2'!$B$9:$D$71,3),0)</f>
        <v>0</v>
      </c>
      <c r="AF47" s="347">
        <f t="shared" si="8"/>
        <v>0</v>
      </c>
      <c r="AG47" s="346">
        <f t="shared" si="9"/>
        <v>0</v>
      </c>
      <c r="AH47" s="350">
        <f t="shared" si="10"/>
        <v>0</v>
      </c>
      <c r="AI47" s="351">
        <f t="shared" si="11"/>
        <v>0</v>
      </c>
      <c r="AJ47" s="352">
        <f t="shared" si="12"/>
        <v>0</v>
      </c>
      <c r="AK47" s="349">
        <f>IF(AA47&gt;0,VLOOKUP(C47,'Reference Data 1'!$N$13:$O$17,2),0)</f>
        <v>0</v>
      </c>
      <c r="AL47" s="346">
        <f t="shared" si="13"/>
        <v>0</v>
      </c>
      <c r="AM47" s="353">
        <f t="shared" si="14"/>
        <v>0</v>
      </c>
      <c r="AN47" s="354">
        <f t="shared" si="15"/>
        <v>0</v>
      </c>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row>
    <row r="48" spans="1:219" ht="13.9" customHeight="1">
      <c r="A48" s="392"/>
      <c r="B48" s="160"/>
      <c r="C48" s="161"/>
      <c r="D48" s="161"/>
      <c r="E48" s="255"/>
      <c r="F48" s="396">
        <v>0</v>
      </c>
      <c r="G48" s="181"/>
      <c r="H48" s="186"/>
      <c r="I48" s="162"/>
      <c r="J48" s="163"/>
      <c r="K48" s="164"/>
      <c r="L48" s="164"/>
      <c r="M48" s="187"/>
      <c r="N48" s="458"/>
      <c r="O48" s="463"/>
      <c r="P48" s="190"/>
      <c r="Q48" s="165"/>
      <c r="R48" s="166"/>
      <c r="S48" s="191"/>
      <c r="T48" s="195"/>
      <c r="U48" s="167"/>
      <c r="V48" s="196"/>
      <c r="W48" s="199">
        <f t="shared" si="2"/>
        <v>0</v>
      </c>
      <c r="X48" s="344">
        <f>IF(G48&gt;0,HLOOKUP(C48,'Utility Allowances'!$O$33:$S$34,2),0)</f>
        <v>0</v>
      </c>
      <c r="Y48" s="345">
        <f t="shared" si="3"/>
        <v>0</v>
      </c>
      <c r="Z48" s="168">
        <f t="shared" si="4"/>
        <v>0</v>
      </c>
      <c r="AA48" s="346">
        <f t="shared" si="5"/>
        <v>0</v>
      </c>
      <c r="AB48" s="344">
        <f>IF(Y48&gt;0,VLOOKUP($Y48,'Reference Data 2'!$B$7:$C$71,2),0)</f>
        <v>0</v>
      </c>
      <c r="AC48" s="347">
        <f t="shared" si="6"/>
        <v>0</v>
      </c>
      <c r="AD48" s="348">
        <f t="shared" si="7"/>
        <v>0</v>
      </c>
      <c r="AE48" s="349">
        <f>IF(Y48&gt;0,VLOOKUP($Y48,'Reference Data 2'!$B$9:$D$71,3),0)</f>
        <v>0</v>
      </c>
      <c r="AF48" s="347">
        <f t="shared" si="8"/>
        <v>0</v>
      </c>
      <c r="AG48" s="346">
        <f t="shared" si="9"/>
        <v>0</v>
      </c>
      <c r="AH48" s="350">
        <f t="shared" si="10"/>
        <v>0</v>
      </c>
      <c r="AI48" s="351">
        <f t="shared" si="11"/>
        <v>0</v>
      </c>
      <c r="AJ48" s="352">
        <f t="shared" si="12"/>
        <v>0</v>
      </c>
      <c r="AK48" s="349">
        <f>IF(AA48&gt;0,VLOOKUP(C48,'Reference Data 1'!$N$13:$O$17,2),0)</f>
        <v>0</v>
      </c>
      <c r="AL48" s="346">
        <f t="shared" si="13"/>
        <v>0</v>
      </c>
      <c r="AM48" s="353">
        <f t="shared" si="14"/>
        <v>0</v>
      </c>
      <c r="AN48" s="354">
        <f t="shared" si="15"/>
        <v>0</v>
      </c>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row>
    <row r="49" spans="1:219" ht="13.9" customHeight="1">
      <c r="A49" s="392"/>
      <c r="B49" s="160"/>
      <c r="C49" s="161"/>
      <c r="D49" s="161"/>
      <c r="E49" s="255"/>
      <c r="F49" s="396">
        <v>0</v>
      </c>
      <c r="G49" s="181"/>
      <c r="H49" s="186"/>
      <c r="I49" s="162"/>
      <c r="J49" s="163"/>
      <c r="K49" s="164"/>
      <c r="L49" s="164"/>
      <c r="M49" s="187"/>
      <c r="N49" s="458"/>
      <c r="O49" s="463"/>
      <c r="P49" s="190"/>
      <c r="Q49" s="165"/>
      <c r="R49" s="166"/>
      <c r="S49" s="191"/>
      <c r="T49" s="195"/>
      <c r="U49" s="167"/>
      <c r="V49" s="196"/>
      <c r="W49" s="199">
        <f t="shared" si="2"/>
        <v>0</v>
      </c>
      <c r="X49" s="344">
        <f>IF(G49&gt;0,HLOOKUP(C49,'Utility Allowances'!$O$33:$S$34,2),0)</f>
        <v>0</v>
      </c>
      <c r="Y49" s="345">
        <f t="shared" si="3"/>
        <v>0</v>
      </c>
      <c r="Z49" s="168">
        <f t="shared" si="4"/>
        <v>0</v>
      </c>
      <c r="AA49" s="346">
        <f t="shared" si="5"/>
        <v>0</v>
      </c>
      <c r="AB49" s="344">
        <f>IF(Y49&gt;0,VLOOKUP($Y49,'Reference Data 2'!$B$7:$C$71,2),0)</f>
        <v>0</v>
      </c>
      <c r="AC49" s="347">
        <f t="shared" si="6"/>
        <v>0</v>
      </c>
      <c r="AD49" s="348">
        <f t="shared" si="7"/>
        <v>0</v>
      </c>
      <c r="AE49" s="349">
        <f>IF(Y49&gt;0,VLOOKUP($Y49,'Reference Data 2'!$B$9:$D$71,3),0)</f>
        <v>0</v>
      </c>
      <c r="AF49" s="347">
        <f t="shared" si="8"/>
        <v>0</v>
      </c>
      <c r="AG49" s="346">
        <f t="shared" si="9"/>
        <v>0</v>
      </c>
      <c r="AH49" s="350">
        <f t="shared" si="10"/>
        <v>0</v>
      </c>
      <c r="AI49" s="351">
        <f t="shared" si="11"/>
        <v>0</v>
      </c>
      <c r="AJ49" s="352">
        <f t="shared" si="12"/>
        <v>0</v>
      </c>
      <c r="AK49" s="349">
        <f>IF(AA49&gt;0,VLOOKUP(C49,'Reference Data 1'!$N$13:$O$17,2),0)</f>
        <v>0</v>
      </c>
      <c r="AL49" s="346">
        <f t="shared" si="13"/>
        <v>0</v>
      </c>
      <c r="AM49" s="353">
        <f t="shared" si="14"/>
        <v>0</v>
      </c>
      <c r="AN49" s="354">
        <f t="shared" si="15"/>
        <v>0</v>
      </c>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row>
    <row r="50" spans="1:219" ht="13.9" customHeight="1">
      <c r="A50" s="392"/>
      <c r="B50" s="160"/>
      <c r="C50" s="161"/>
      <c r="D50" s="161"/>
      <c r="E50" s="255"/>
      <c r="F50" s="396">
        <v>0</v>
      </c>
      <c r="G50" s="181"/>
      <c r="H50" s="186"/>
      <c r="I50" s="162"/>
      <c r="J50" s="163"/>
      <c r="K50" s="164"/>
      <c r="L50" s="164"/>
      <c r="M50" s="187"/>
      <c r="N50" s="458"/>
      <c r="O50" s="463"/>
      <c r="P50" s="190"/>
      <c r="Q50" s="165"/>
      <c r="R50" s="166"/>
      <c r="S50" s="191"/>
      <c r="T50" s="195"/>
      <c r="U50" s="167"/>
      <c r="V50" s="196"/>
      <c r="W50" s="199">
        <f t="shared" si="2"/>
        <v>0</v>
      </c>
      <c r="X50" s="344">
        <f>IF(G50&gt;0,HLOOKUP(C50,'Utility Allowances'!$O$33:$S$34,2),0)</f>
        <v>0</v>
      </c>
      <c r="Y50" s="345">
        <f t="shared" si="3"/>
        <v>0</v>
      </c>
      <c r="Z50" s="168">
        <f t="shared" si="4"/>
        <v>0</v>
      </c>
      <c r="AA50" s="346">
        <f t="shared" si="5"/>
        <v>0</v>
      </c>
      <c r="AB50" s="344">
        <f>IF(Y50&gt;0,VLOOKUP($Y50,'Reference Data 2'!$B$7:$C$71,2),0)</f>
        <v>0</v>
      </c>
      <c r="AC50" s="347">
        <f t="shared" si="6"/>
        <v>0</v>
      </c>
      <c r="AD50" s="348">
        <f t="shared" si="7"/>
        <v>0</v>
      </c>
      <c r="AE50" s="349">
        <f>IF(Y50&gt;0,VLOOKUP($Y50,'Reference Data 2'!$B$9:$D$71,3),0)</f>
        <v>0</v>
      </c>
      <c r="AF50" s="347">
        <f t="shared" si="8"/>
        <v>0</v>
      </c>
      <c r="AG50" s="346">
        <f t="shared" si="9"/>
        <v>0</v>
      </c>
      <c r="AH50" s="350">
        <f t="shared" si="10"/>
        <v>0</v>
      </c>
      <c r="AI50" s="351">
        <f t="shared" si="11"/>
        <v>0</v>
      </c>
      <c r="AJ50" s="352">
        <f t="shared" si="12"/>
        <v>0</v>
      </c>
      <c r="AK50" s="349">
        <f>IF(AA50&gt;0,VLOOKUP(C50,'Reference Data 1'!$N$13:$O$17,2),0)</f>
        <v>0</v>
      </c>
      <c r="AL50" s="346">
        <f t="shared" si="13"/>
        <v>0</v>
      </c>
      <c r="AM50" s="353">
        <f t="shared" si="14"/>
        <v>0</v>
      </c>
      <c r="AN50" s="354">
        <f t="shared" si="15"/>
        <v>0</v>
      </c>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row>
    <row r="51" spans="1:219" ht="13.9" customHeight="1">
      <c r="A51" s="392"/>
      <c r="B51" s="160"/>
      <c r="C51" s="161"/>
      <c r="D51" s="161"/>
      <c r="E51" s="255"/>
      <c r="F51" s="396">
        <v>0</v>
      </c>
      <c r="G51" s="181"/>
      <c r="H51" s="186"/>
      <c r="I51" s="162"/>
      <c r="J51" s="163"/>
      <c r="K51" s="164"/>
      <c r="L51" s="164"/>
      <c r="M51" s="187"/>
      <c r="N51" s="458"/>
      <c r="O51" s="463"/>
      <c r="P51" s="190"/>
      <c r="Q51" s="165"/>
      <c r="R51" s="166"/>
      <c r="S51" s="191"/>
      <c r="T51" s="195"/>
      <c r="U51" s="167"/>
      <c r="V51" s="196"/>
      <c r="W51" s="199">
        <f t="shared" si="2"/>
        <v>0</v>
      </c>
      <c r="X51" s="344">
        <f>IF(G51&gt;0,HLOOKUP(C51,'Utility Allowances'!$O$33:$S$34,2),0)</f>
        <v>0</v>
      </c>
      <c r="Y51" s="345">
        <f t="shared" si="3"/>
        <v>0</v>
      </c>
      <c r="Z51" s="168">
        <f t="shared" si="4"/>
        <v>0</v>
      </c>
      <c r="AA51" s="346">
        <f t="shared" si="5"/>
        <v>0</v>
      </c>
      <c r="AB51" s="344">
        <f>IF(Y51&gt;0,VLOOKUP($Y51,'Reference Data 2'!$B$7:$C$71,2),0)</f>
        <v>0</v>
      </c>
      <c r="AC51" s="347">
        <f t="shared" si="6"/>
        <v>0</v>
      </c>
      <c r="AD51" s="348">
        <f t="shared" si="7"/>
        <v>0</v>
      </c>
      <c r="AE51" s="349">
        <f>IF(Y51&gt;0,VLOOKUP($Y51,'Reference Data 2'!$B$9:$D$71,3),0)</f>
        <v>0</v>
      </c>
      <c r="AF51" s="347">
        <f t="shared" si="8"/>
        <v>0</v>
      </c>
      <c r="AG51" s="346">
        <f t="shared" si="9"/>
        <v>0</v>
      </c>
      <c r="AH51" s="350">
        <f t="shared" si="10"/>
        <v>0</v>
      </c>
      <c r="AI51" s="351">
        <f t="shared" si="11"/>
        <v>0</v>
      </c>
      <c r="AJ51" s="352">
        <f t="shared" si="12"/>
        <v>0</v>
      </c>
      <c r="AK51" s="349">
        <f>IF(AA51&gt;0,VLOOKUP(C51,'Reference Data 1'!$N$13:$O$17,2),0)</f>
        <v>0</v>
      </c>
      <c r="AL51" s="346">
        <f t="shared" si="13"/>
        <v>0</v>
      </c>
      <c r="AM51" s="353">
        <f t="shared" si="14"/>
        <v>0</v>
      </c>
      <c r="AN51" s="354">
        <f t="shared" si="15"/>
        <v>0</v>
      </c>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row>
    <row r="52" spans="1:219" ht="13.9" customHeight="1">
      <c r="A52" s="392"/>
      <c r="B52" s="160"/>
      <c r="C52" s="161"/>
      <c r="D52" s="161"/>
      <c r="E52" s="255"/>
      <c r="F52" s="396">
        <v>0</v>
      </c>
      <c r="G52" s="181"/>
      <c r="H52" s="186"/>
      <c r="I52" s="162"/>
      <c r="J52" s="163"/>
      <c r="K52" s="164"/>
      <c r="L52" s="164"/>
      <c r="M52" s="187"/>
      <c r="N52" s="458"/>
      <c r="O52" s="463"/>
      <c r="P52" s="190"/>
      <c r="Q52" s="165"/>
      <c r="R52" s="166"/>
      <c r="S52" s="191"/>
      <c r="T52" s="195"/>
      <c r="U52" s="167"/>
      <c r="V52" s="196"/>
      <c r="W52" s="199">
        <f t="shared" si="2"/>
        <v>0</v>
      </c>
      <c r="X52" s="344">
        <f>IF(G52&gt;0,HLOOKUP(C52,'Utility Allowances'!$O$33:$S$34,2),0)</f>
        <v>0</v>
      </c>
      <c r="Y52" s="345">
        <f t="shared" si="3"/>
        <v>0</v>
      </c>
      <c r="Z52" s="168">
        <f t="shared" si="4"/>
        <v>0</v>
      </c>
      <c r="AA52" s="346">
        <f t="shared" si="5"/>
        <v>0</v>
      </c>
      <c r="AB52" s="344">
        <f>IF(Y52&gt;0,VLOOKUP($Y52,'Reference Data 2'!$B$7:$C$71,2),0)</f>
        <v>0</v>
      </c>
      <c r="AC52" s="347">
        <f t="shared" si="6"/>
        <v>0</v>
      </c>
      <c r="AD52" s="348">
        <f t="shared" si="7"/>
        <v>0</v>
      </c>
      <c r="AE52" s="349">
        <f>IF(Y52&gt;0,VLOOKUP($Y52,'Reference Data 2'!$B$9:$D$71,3),0)</f>
        <v>0</v>
      </c>
      <c r="AF52" s="347">
        <f t="shared" si="8"/>
        <v>0</v>
      </c>
      <c r="AG52" s="346">
        <f t="shared" si="9"/>
        <v>0</v>
      </c>
      <c r="AH52" s="350">
        <f t="shared" si="10"/>
        <v>0</v>
      </c>
      <c r="AI52" s="351">
        <f t="shared" si="11"/>
        <v>0</v>
      </c>
      <c r="AJ52" s="352">
        <f t="shared" si="12"/>
        <v>0</v>
      </c>
      <c r="AK52" s="349">
        <f>IF(AA52&gt;0,VLOOKUP(C52,'Reference Data 1'!$N$13:$O$17,2),0)</f>
        <v>0</v>
      </c>
      <c r="AL52" s="346">
        <f t="shared" si="13"/>
        <v>0</v>
      </c>
      <c r="AM52" s="353">
        <f t="shared" si="14"/>
        <v>0</v>
      </c>
      <c r="AN52" s="354">
        <f t="shared" si="15"/>
        <v>0</v>
      </c>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row>
    <row r="53" spans="1:219" ht="13.9" customHeight="1">
      <c r="A53" s="392"/>
      <c r="B53" s="160"/>
      <c r="C53" s="161"/>
      <c r="D53" s="161"/>
      <c r="E53" s="255"/>
      <c r="F53" s="396">
        <v>0</v>
      </c>
      <c r="G53" s="181"/>
      <c r="H53" s="186"/>
      <c r="I53" s="162"/>
      <c r="J53" s="163"/>
      <c r="K53" s="164"/>
      <c r="L53" s="164"/>
      <c r="M53" s="187"/>
      <c r="N53" s="458"/>
      <c r="O53" s="463"/>
      <c r="P53" s="190"/>
      <c r="Q53" s="165"/>
      <c r="R53" s="166"/>
      <c r="S53" s="191"/>
      <c r="T53" s="195"/>
      <c r="U53" s="167"/>
      <c r="V53" s="196"/>
      <c r="W53" s="199">
        <f t="shared" si="2"/>
        <v>0</v>
      </c>
      <c r="X53" s="344">
        <f>IF(G53&gt;0,HLOOKUP(C53,'Utility Allowances'!$O$33:$S$34,2),0)</f>
        <v>0</v>
      </c>
      <c r="Y53" s="345">
        <f t="shared" si="3"/>
        <v>0</v>
      </c>
      <c r="Z53" s="168">
        <f t="shared" si="4"/>
        <v>0</v>
      </c>
      <c r="AA53" s="346">
        <f t="shared" si="5"/>
        <v>0</v>
      </c>
      <c r="AB53" s="344">
        <f>IF(Y53&gt;0,VLOOKUP($Y53,'Reference Data 2'!$B$7:$C$71,2),0)</f>
        <v>0</v>
      </c>
      <c r="AC53" s="347">
        <f t="shared" si="6"/>
        <v>0</v>
      </c>
      <c r="AD53" s="348">
        <f t="shared" si="7"/>
        <v>0</v>
      </c>
      <c r="AE53" s="349">
        <f>IF(Y53&gt;0,VLOOKUP($Y53,'Reference Data 2'!$B$9:$D$71,3),0)</f>
        <v>0</v>
      </c>
      <c r="AF53" s="347">
        <f t="shared" si="8"/>
        <v>0</v>
      </c>
      <c r="AG53" s="346">
        <f t="shared" si="9"/>
        <v>0</v>
      </c>
      <c r="AH53" s="350">
        <f t="shared" si="10"/>
        <v>0</v>
      </c>
      <c r="AI53" s="351">
        <f t="shared" si="11"/>
        <v>0</v>
      </c>
      <c r="AJ53" s="352">
        <f t="shared" si="12"/>
        <v>0</v>
      </c>
      <c r="AK53" s="349">
        <f>IF(AA53&gt;0,VLOOKUP(C53,'Reference Data 1'!$N$13:$O$17,2),0)</f>
        <v>0</v>
      </c>
      <c r="AL53" s="346">
        <f t="shared" si="13"/>
        <v>0</v>
      </c>
      <c r="AM53" s="353">
        <f t="shared" si="14"/>
        <v>0</v>
      </c>
      <c r="AN53" s="354">
        <f t="shared" si="15"/>
        <v>0</v>
      </c>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row>
    <row r="54" spans="1:219" ht="13.9" customHeight="1">
      <c r="A54" s="392"/>
      <c r="B54" s="160"/>
      <c r="C54" s="161"/>
      <c r="D54" s="161"/>
      <c r="E54" s="255"/>
      <c r="F54" s="396">
        <v>0</v>
      </c>
      <c r="G54" s="181"/>
      <c r="H54" s="186"/>
      <c r="I54" s="162"/>
      <c r="J54" s="163"/>
      <c r="K54" s="164"/>
      <c r="L54" s="164"/>
      <c r="M54" s="187"/>
      <c r="N54" s="458"/>
      <c r="O54" s="463"/>
      <c r="P54" s="190"/>
      <c r="Q54" s="165"/>
      <c r="R54" s="166"/>
      <c r="S54" s="191"/>
      <c r="T54" s="195"/>
      <c r="U54" s="167"/>
      <c r="V54" s="196"/>
      <c r="W54" s="199">
        <f t="shared" si="2"/>
        <v>0</v>
      </c>
      <c r="X54" s="344">
        <f>IF(G54&gt;0,HLOOKUP(C54,'Utility Allowances'!$O$33:$S$34,2),0)</f>
        <v>0</v>
      </c>
      <c r="Y54" s="345">
        <f t="shared" si="3"/>
        <v>0</v>
      </c>
      <c r="Z54" s="168">
        <f t="shared" si="4"/>
        <v>0</v>
      </c>
      <c r="AA54" s="346">
        <f t="shared" si="5"/>
        <v>0</v>
      </c>
      <c r="AB54" s="344">
        <f>IF(Y54&gt;0,VLOOKUP($Y54,'Reference Data 2'!$B$7:$C$71,2),0)</f>
        <v>0</v>
      </c>
      <c r="AC54" s="347">
        <f t="shared" si="6"/>
        <v>0</v>
      </c>
      <c r="AD54" s="348">
        <f t="shared" si="7"/>
        <v>0</v>
      </c>
      <c r="AE54" s="349">
        <f>IF(Y54&gt;0,VLOOKUP($Y54,'Reference Data 2'!$B$9:$D$71,3),0)</f>
        <v>0</v>
      </c>
      <c r="AF54" s="347">
        <f t="shared" si="8"/>
        <v>0</v>
      </c>
      <c r="AG54" s="346">
        <f t="shared" si="9"/>
        <v>0</v>
      </c>
      <c r="AH54" s="350">
        <f t="shared" si="10"/>
        <v>0</v>
      </c>
      <c r="AI54" s="351">
        <f t="shared" si="11"/>
        <v>0</v>
      </c>
      <c r="AJ54" s="352">
        <f t="shared" si="12"/>
        <v>0</v>
      </c>
      <c r="AK54" s="349">
        <f>IF(AA54&gt;0,VLOOKUP(C54,'Reference Data 1'!$N$13:$O$17,2),0)</f>
        <v>0</v>
      </c>
      <c r="AL54" s="346">
        <f t="shared" si="13"/>
        <v>0</v>
      </c>
      <c r="AM54" s="353">
        <f t="shared" si="14"/>
        <v>0</v>
      </c>
      <c r="AN54" s="354">
        <f t="shared" si="15"/>
        <v>0</v>
      </c>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row>
    <row r="55" spans="1:219" ht="13.9" customHeight="1">
      <c r="A55" s="392"/>
      <c r="B55" s="160"/>
      <c r="C55" s="161"/>
      <c r="D55" s="161"/>
      <c r="E55" s="255"/>
      <c r="F55" s="396">
        <v>0</v>
      </c>
      <c r="G55" s="181"/>
      <c r="H55" s="186"/>
      <c r="I55" s="162"/>
      <c r="J55" s="163"/>
      <c r="K55" s="164"/>
      <c r="L55" s="164"/>
      <c r="M55" s="187"/>
      <c r="N55" s="458"/>
      <c r="O55" s="463"/>
      <c r="P55" s="190"/>
      <c r="Q55" s="165"/>
      <c r="R55" s="166"/>
      <c r="S55" s="191"/>
      <c r="T55" s="195"/>
      <c r="U55" s="167"/>
      <c r="V55" s="196"/>
      <c r="W55" s="199">
        <f t="shared" si="2"/>
        <v>0</v>
      </c>
      <c r="X55" s="344">
        <f>IF(G55&gt;0,HLOOKUP(C55,'Utility Allowances'!$O$33:$S$34,2),0)</f>
        <v>0</v>
      </c>
      <c r="Y55" s="345">
        <f t="shared" si="3"/>
        <v>0</v>
      </c>
      <c r="Z55" s="168">
        <f t="shared" si="4"/>
        <v>0</v>
      </c>
      <c r="AA55" s="346">
        <f t="shared" si="5"/>
        <v>0</v>
      </c>
      <c r="AB55" s="344">
        <f>IF(Y55&gt;0,VLOOKUP($Y55,'Reference Data 2'!$B$7:$C$71,2),0)</f>
        <v>0</v>
      </c>
      <c r="AC55" s="347">
        <f t="shared" si="6"/>
        <v>0</v>
      </c>
      <c r="AD55" s="348">
        <f t="shared" si="7"/>
        <v>0</v>
      </c>
      <c r="AE55" s="349">
        <f>IF(Y55&gt;0,VLOOKUP($Y55,'Reference Data 2'!$B$9:$D$71,3),0)</f>
        <v>0</v>
      </c>
      <c r="AF55" s="347">
        <f t="shared" si="8"/>
        <v>0</v>
      </c>
      <c r="AG55" s="346">
        <f t="shared" si="9"/>
        <v>0</v>
      </c>
      <c r="AH55" s="350">
        <f t="shared" si="10"/>
        <v>0</v>
      </c>
      <c r="AI55" s="351">
        <f t="shared" si="11"/>
        <v>0</v>
      </c>
      <c r="AJ55" s="352">
        <f t="shared" si="12"/>
        <v>0</v>
      </c>
      <c r="AK55" s="349">
        <f>IF(AA55&gt;0,VLOOKUP(C55,'Reference Data 1'!$N$13:$O$17,2),0)</f>
        <v>0</v>
      </c>
      <c r="AL55" s="346">
        <f t="shared" si="13"/>
        <v>0</v>
      </c>
      <c r="AM55" s="353">
        <f t="shared" si="14"/>
        <v>0</v>
      </c>
      <c r="AN55" s="354">
        <f t="shared" si="15"/>
        <v>0</v>
      </c>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row>
    <row r="56" spans="1:219" ht="13.9" customHeight="1">
      <c r="A56" s="392"/>
      <c r="B56" s="160"/>
      <c r="C56" s="161"/>
      <c r="D56" s="161"/>
      <c r="E56" s="255"/>
      <c r="F56" s="396">
        <v>0</v>
      </c>
      <c r="G56" s="181"/>
      <c r="H56" s="186"/>
      <c r="I56" s="162"/>
      <c r="J56" s="163"/>
      <c r="K56" s="164"/>
      <c r="L56" s="164"/>
      <c r="M56" s="187"/>
      <c r="N56" s="458"/>
      <c r="O56" s="463"/>
      <c r="P56" s="190"/>
      <c r="Q56" s="165"/>
      <c r="R56" s="166"/>
      <c r="S56" s="191"/>
      <c r="T56" s="195"/>
      <c r="U56" s="167"/>
      <c r="V56" s="196"/>
      <c r="W56" s="199">
        <f t="shared" si="2"/>
        <v>0</v>
      </c>
      <c r="X56" s="344">
        <f>IF(G56&gt;0,HLOOKUP(C56,'Utility Allowances'!$O$33:$S$34,2),0)</f>
        <v>0</v>
      </c>
      <c r="Y56" s="345">
        <f t="shared" si="3"/>
        <v>0</v>
      </c>
      <c r="Z56" s="168">
        <f t="shared" si="4"/>
        <v>0</v>
      </c>
      <c r="AA56" s="346">
        <f t="shared" si="5"/>
        <v>0</v>
      </c>
      <c r="AB56" s="344">
        <f>IF(Y56&gt;0,VLOOKUP($Y56,'Reference Data 2'!$B$7:$C$71,2),0)</f>
        <v>0</v>
      </c>
      <c r="AC56" s="347">
        <f t="shared" si="6"/>
        <v>0</v>
      </c>
      <c r="AD56" s="348">
        <f t="shared" si="7"/>
        <v>0</v>
      </c>
      <c r="AE56" s="349">
        <f>IF(Y56&gt;0,VLOOKUP($Y56,'Reference Data 2'!$B$9:$D$71,3),0)</f>
        <v>0</v>
      </c>
      <c r="AF56" s="347">
        <f t="shared" si="8"/>
        <v>0</v>
      </c>
      <c r="AG56" s="346">
        <f t="shared" si="9"/>
        <v>0</v>
      </c>
      <c r="AH56" s="350">
        <f t="shared" si="10"/>
        <v>0</v>
      </c>
      <c r="AI56" s="351">
        <f t="shared" si="11"/>
        <v>0</v>
      </c>
      <c r="AJ56" s="352">
        <f t="shared" si="12"/>
        <v>0</v>
      </c>
      <c r="AK56" s="349">
        <f>IF(AA56&gt;0,VLOOKUP(C56,'Reference Data 1'!$N$13:$O$17,2),0)</f>
        <v>0</v>
      </c>
      <c r="AL56" s="346">
        <f t="shared" si="13"/>
        <v>0</v>
      </c>
      <c r="AM56" s="353">
        <f t="shared" si="14"/>
        <v>0</v>
      </c>
      <c r="AN56" s="354">
        <f t="shared" si="15"/>
        <v>0</v>
      </c>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row>
    <row r="57" spans="1:219" ht="13.9" customHeight="1">
      <c r="A57" s="392"/>
      <c r="B57" s="160"/>
      <c r="C57" s="161"/>
      <c r="D57" s="161"/>
      <c r="E57" s="255"/>
      <c r="F57" s="396">
        <v>0</v>
      </c>
      <c r="G57" s="181"/>
      <c r="H57" s="186"/>
      <c r="I57" s="162"/>
      <c r="J57" s="163"/>
      <c r="K57" s="164"/>
      <c r="L57" s="164"/>
      <c r="M57" s="187"/>
      <c r="N57" s="458"/>
      <c r="O57" s="463"/>
      <c r="P57" s="190"/>
      <c r="Q57" s="165"/>
      <c r="R57" s="166"/>
      <c r="S57" s="191"/>
      <c r="T57" s="195"/>
      <c r="U57" s="167"/>
      <c r="V57" s="196"/>
      <c r="W57" s="199">
        <f t="shared" si="2"/>
        <v>0</v>
      </c>
      <c r="X57" s="344">
        <f>IF(G57&gt;0,HLOOKUP(C57,'Utility Allowances'!$O$33:$S$34,2),0)</f>
        <v>0</v>
      </c>
      <c r="Y57" s="345">
        <f t="shared" si="3"/>
        <v>0</v>
      </c>
      <c r="Z57" s="168">
        <f t="shared" si="4"/>
        <v>0</v>
      </c>
      <c r="AA57" s="346">
        <f t="shared" si="5"/>
        <v>0</v>
      </c>
      <c r="AB57" s="344">
        <f>IF(Y57&gt;0,VLOOKUP($Y57,'Reference Data 2'!$B$7:$C$71,2),0)</f>
        <v>0</v>
      </c>
      <c r="AC57" s="347">
        <f t="shared" si="6"/>
        <v>0</v>
      </c>
      <c r="AD57" s="348">
        <f t="shared" si="7"/>
        <v>0</v>
      </c>
      <c r="AE57" s="349">
        <f>IF(Y57&gt;0,VLOOKUP($Y57,'Reference Data 2'!$B$9:$D$71,3),0)</f>
        <v>0</v>
      </c>
      <c r="AF57" s="347">
        <f t="shared" si="8"/>
        <v>0</v>
      </c>
      <c r="AG57" s="346">
        <f t="shared" si="9"/>
        <v>0</v>
      </c>
      <c r="AH57" s="350">
        <f t="shared" si="10"/>
        <v>0</v>
      </c>
      <c r="AI57" s="351">
        <f t="shared" si="11"/>
        <v>0</v>
      </c>
      <c r="AJ57" s="352">
        <f t="shared" si="12"/>
        <v>0</v>
      </c>
      <c r="AK57" s="349">
        <f>IF(AA57&gt;0,VLOOKUP(C57,'Reference Data 1'!$N$13:$O$17,2),0)</f>
        <v>0</v>
      </c>
      <c r="AL57" s="346">
        <f t="shared" si="13"/>
        <v>0</v>
      </c>
      <c r="AM57" s="353">
        <f t="shared" si="14"/>
        <v>0</v>
      </c>
      <c r="AN57" s="354">
        <f t="shared" si="15"/>
        <v>0</v>
      </c>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row>
    <row r="58" spans="1:219" ht="13.9" customHeight="1">
      <c r="A58" s="392"/>
      <c r="B58" s="160"/>
      <c r="C58" s="161"/>
      <c r="D58" s="161"/>
      <c r="E58" s="255"/>
      <c r="F58" s="396">
        <v>0</v>
      </c>
      <c r="G58" s="181"/>
      <c r="H58" s="186"/>
      <c r="I58" s="162"/>
      <c r="J58" s="163"/>
      <c r="K58" s="164"/>
      <c r="L58" s="164"/>
      <c r="M58" s="187"/>
      <c r="N58" s="458"/>
      <c r="O58" s="463"/>
      <c r="P58" s="190"/>
      <c r="Q58" s="165"/>
      <c r="R58" s="166"/>
      <c r="S58" s="191"/>
      <c r="T58" s="195"/>
      <c r="U58" s="167"/>
      <c r="V58" s="196"/>
      <c r="W58" s="199">
        <f t="shared" si="2"/>
        <v>0</v>
      </c>
      <c r="X58" s="344">
        <f>IF(G58&gt;0,HLOOKUP(C58,'Utility Allowances'!$O$33:$S$34,2),0)</f>
        <v>0</v>
      </c>
      <c r="Y58" s="345">
        <f t="shared" si="3"/>
        <v>0</v>
      </c>
      <c r="Z58" s="168">
        <f t="shared" si="4"/>
        <v>0</v>
      </c>
      <c r="AA58" s="346">
        <f t="shared" si="5"/>
        <v>0</v>
      </c>
      <c r="AB58" s="344">
        <f>IF(Y58&gt;0,VLOOKUP($Y58,'Reference Data 2'!$B$7:$C$71,2),0)</f>
        <v>0</v>
      </c>
      <c r="AC58" s="347">
        <f t="shared" si="6"/>
        <v>0</v>
      </c>
      <c r="AD58" s="348">
        <f t="shared" si="7"/>
        <v>0</v>
      </c>
      <c r="AE58" s="349">
        <f>IF(Y58&gt;0,VLOOKUP($Y58,'Reference Data 2'!$B$9:$D$71,3),0)</f>
        <v>0</v>
      </c>
      <c r="AF58" s="347">
        <f t="shared" si="8"/>
        <v>0</v>
      </c>
      <c r="AG58" s="346">
        <f t="shared" si="9"/>
        <v>0</v>
      </c>
      <c r="AH58" s="350">
        <f t="shared" si="10"/>
        <v>0</v>
      </c>
      <c r="AI58" s="351">
        <f t="shared" si="11"/>
        <v>0</v>
      </c>
      <c r="AJ58" s="352">
        <f t="shared" si="12"/>
        <v>0</v>
      </c>
      <c r="AK58" s="349">
        <f>IF(AA58&gt;0,VLOOKUP(C58,'Reference Data 1'!$N$13:$O$17,2),0)</f>
        <v>0</v>
      </c>
      <c r="AL58" s="346">
        <f t="shared" si="13"/>
        <v>0</v>
      </c>
      <c r="AM58" s="353">
        <f t="shared" si="14"/>
        <v>0</v>
      </c>
      <c r="AN58" s="354">
        <f t="shared" si="15"/>
        <v>0</v>
      </c>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row>
    <row r="59" spans="1:219" ht="13.9" customHeight="1">
      <c r="A59" s="392"/>
      <c r="B59" s="160"/>
      <c r="C59" s="161"/>
      <c r="D59" s="161"/>
      <c r="E59" s="255"/>
      <c r="F59" s="396">
        <v>0</v>
      </c>
      <c r="G59" s="181"/>
      <c r="H59" s="186"/>
      <c r="I59" s="162"/>
      <c r="J59" s="163"/>
      <c r="K59" s="164"/>
      <c r="L59" s="164"/>
      <c r="M59" s="187"/>
      <c r="N59" s="458"/>
      <c r="O59" s="463"/>
      <c r="P59" s="190"/>
      <c r="Q59" s="165"/>
      <c r="R59" s="166"/>
      <c r="S59" s="191"/>
      <c r="T59" s="195"/>
      <c r="U59" s="167"/>
      <c r="V59" s="196"/>
      <c r="W59" s="199">
        <f t="shared" si="2"/>
        <v>0</v>
      </c>
      <c r="X59" s="344">
        <f>IF(G59&gt;0,HLOOKUP(C59,'Utility Allowances'!$O$33:$S$34,2),0)</f>
        <v>0</v>
      </c>
      <c r="Y59" s="345">
        <f t="shared" si="3"/>
        <v>0</v>
      </c>
      <c r="Z59" s="168">
        <f t="shared" si="4"/>
        <v>0</v>
      </c>
      <c r="AA59" s="346">
        <f t="shared" si="5"/>
        <v>0</v>
      </c>
      <c r="AB59" s="344">
        <f>IF(Y59&gt;0,VLOOKUP($Y59,'Reference Data 2'!$B$7:$C$71,2),0)</f>
        <v>0</v>
      </c>
      <c r="AC59" s="347">
        <f t="shared" si="6"/>
        <v>0</v>
      </c>
      <c r="AD59" s="348">
        <f t="shared" si="7"/>
        <v>0</v>
      </c>
      <c r="AE59" s="349">
        <f>IF(Y59&gt;0,VLOOKUP($Y59,'Reference Data 2'!$B$9:$D$71,3),0)</f>
        <v>0</v>
      </c>
      <c r="AF59" s="347">
        <f t="shared" si="8"/>
        <v>0</v>
      </c>
      <c r="AG59" s="346">
        <f t="shared" si="9"/>
        <v>0</v>
      </c>
      <c r="AH59" s="350">
        <f t="shared" si="10"/>
        <v>0</v>
      </c>
      <c r="AI59" s="351">
        <f t="shared" si="11"/>
        <v>0</v>
      </c>
      <c r="AJ59" s="352">
        <f t="shared" si="12"/>
        <v>0</v>
      </c>
      <c r="AK59" s="349">
        <f>IF(AA59&gt;0,VLOOKUP(C59,'Reference Data 1'!$N$13:$O$17,2),0)</f>
        <v>0</v>
      </c>
      <c r="AL59" s="346">
        <f t="shared" si="13"/>
        <v>0</v>
      </c>
      <c r="AM59" s="353">
        <f t="shared" si="14"/>
        <v>0</v>
      </c>
      <c r="AN59" s="354">
        <f t="shared" si="15"/>
        <v>0</v>
      </c>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row>
    <row r="60" spans="1:219" ht="13.9" customHeight="1">
      <c r="A60" s="392"/>
      <c r="B60" s="160"/>
      <c r="C60" s="161"/>
      <c r="D60" s="161"/>
      <c r="E60" s="255"/>
      <c r="F60" s="396">
        <v>0</v>
      </c>
      <c r="G60" s="181"/>
      <c r="H60" s="186"/>
      <c r="I60" s="162"/>
      <c r="J60" s="163"/>
      <c r="K60" s="164"/>
      <c r="L60" s="164"/>
      <c r="M60" s="187"/>
      <c r="N60" s="458"/>
      <c r="O60" s="463"/>
      <c r="P60" s="190"/>
      <c r="Q60" s="165"/>
      <c r="R60" s="166"/>
      <c r="S60" s="191"/>
      <c r="T60" s="195"/>
      <c r="U60" s="167"/>
      <c r="V60" s="196"/>
      <c r="W60" s="199">
        <f t="shared" si="2"/>
        <v>0</v>
      </c>
      <c r="X60" s="344">
        <f>IF(G60&gt;0,HLOOKUP(C60,'Utility Allowances'!$O$33:$S$34,2),0)</f>
        <v>0</v>
      </c>
      <c r="Y60" s="345">
        <f t="shared" si="3"/>
        <v>0</v>
      </c>
      <c r="Z60" s="168">
        <f t="shared" si="4"/>
        <v>0</v>
      </c>
      <c r="AA60" s="346">
        <f t="shared" si="5"/>
        <v>0</v>
      </c>
      <c r="AB60" s="344">
        <f>IF(Y60&gt;0,VLOOKUP($Y60,'Reference Data 2'!$B$7:$C$71,2),0)</f>
        <v>0</v>
      </c>
      <c r="AC60" s="347">
        <f t="shared" si="6"/>
        <v>0</v>
      </c>
      <c r="AD60" s="348">
        <f t="shared" si="7"/>
        <v>0</v>
      </c>
      <c r="AE60" s="349">
        <f>IF(Y60&gt;0,VLOOKUP($Y60,'Reference Data 2'!$B$9:$D$71,3),0)</f>
        <v>0</v>
      </c>
      <c r="AF60" s="347">
        <f t="shared" si="8"/>
        <v>0</v>
      </c>
      <c r="AG60" s="346">
        <f t="shared" si="9"/>
        <v>0</v>
      </c>
      <c r="AH60" s="350">
        <f t="shared" si="10"/>
        <v>0</v>
      </c>
      <c r="AI60" s="351">
        <f t="shared" si="11"/>
        <v>0</v>
      </c>
      <c r="AJ60" s="352">
        <f t="shared" si="12"/>
        <v>0</v>
      </c>
      <c r="AK60" s="349">
        <f>IF(AA60&gt;0,VLOOKUP(C60,'Reference Data 1'!$N$13:$O$17,2),0)</f>
        <v>0</v>
      </c>
      <c r="AL60" s="346">
        <f t="shared" si="13"/>
        <v>0</v>
      </c>
      <c r="AM60" s="353">
        <f t="shared" si="14"/>
        <v>0</v>
      </c>
      <c r="AN60" s="354">
        <f t="shared" si="15"/>
        <v>0</v>
      </c>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row>
    <row r="61" spans="1:219" ht="13.9" customHeight="1">
      <c r="A61" s="392"/>
      <c r="B61" s="160"/>
      <c r="C61" s="161"/>
      <c r="D61" s="161"/>
      <c r="E61" s="255"/>
      <c r="F61" s="396">
        <v>0</v>
      </c>
      <c r="G61" s="181"/>
      <c r="H61" s="186"/>
      <c r="I61" s="162"/>
      <c r="J61" s="163"/>
      <c r="K61" s="164"/>
      <c r="L61" s="164"/>
      <c r="M61" s="187"/>
      <c r="N61" s="458"/>
      <c r="O61" s="463"/>
      <c r="P61" s="190"/>
      <c r="Q61" s="165"/>
      <c r="R61" s="166"/>
      <c r="S61" s="191"/>
      <c r="T61" s="195"/>
      <c r="U61" s="167"/>
      <c r="V61" s="196"/>
      <c r="W61" s="199">
        <f t="shared" si="2"/>
        <v>0</v>
      </c>
      <c r="X61" s="344">
        <f>IF(G61&gt;0,HLOOKUP(C61,'Utility Allowances'!$O$33:$S$34,2),0)</f>
        <v>0</v>
      </c>
      <c r="Y61" s="345">
        <f t="shared" si="3"/>
        <v>0</v>
      </c>
      <c r="Z61" s="168">
        <f t="shared" si="4"/>
        <v>0</v>
      </c>
      <c r="AA61" s="346">
        <f t="shared" si="5"/>
        <v>0</v>
      </c>
      <c r="AB61" s="344">
        <f>IF(Y61&gt;0,VLOOKUP($Y61,'Reference Data 2'!$B$7:$C$71,2),0)</f>
        <v>0</v>
      </c>
      <c r="AC61" s="347">
        <f t="shared" si="6"/>
        <v>0</v>
      </c>
      <c r="AD61" s="348">
        <f t="shared" si="7"/>
        <v>0</v>
      </c>
      <c r="AE61" s="349">
        <f>IF(Y61&gt;0,VLOOKUP($Y61,'Reference Data 2'!$B$9:$D$71,3),0)</f>
        <v>0</v>
      </c>
      <c r="AF61" s="347">
        <f t="shared" si="8"/>
        <v>0</v>
      </c>
      <c r="AG61" s="346">
        <f t="shared" si="9"/>
        <v>0</v>
      </c>
      <c r="AH61" s="350">
        <f t="shared" si="10"/>
        <v>0</v>
      </c>
      <c r="AI61" s="351">
        <f t="shared" si="11"/>
        <v>0</v>
      </c>
      <c r="AJ61" s="352">
        <f t="shared" si="12"/>
        <v>0</v>
      </c>
      <c r="AK61" s="349">
        <f>IF(AA61&gt;0,VLOOKUP(C61,'Reference Data 1'!$N$13:$O$17,2),0)</f>
        <v>0</v>
      </c>
      <c r="AL61" s="346">
        <f t="shared" si="13"/>
        <v>0</v>
      </c>
      <c r="AM61" s="353">
        <f t="shared" si="14"/>
        <v>0</v>
      </c>
      <c r="AN61" s="354">
        <f t="shared" si="15"/>
        <v>0</v>
      </c>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row>
    <row r="62" spans="1:219" ht="13.9" customHeight="1">
      <c r="A62" s="392"/>
      <c r="B62" s="160"/>
      <c r="C62" s="161"/>
      <c r="D62" s="161"/>
      <c r="E62" s="255"/>
      <c r="F62" s="396">
        <v>0</v>
      </c>
      <c r="G62" s="181"/>
      <c r="H62" s="186"/>
      <c r="I62" s="162"/>
      <c r="J62" s="163"/>
      <c r="K62" s="164"/>
      <c r="L62" s="164"/>
      <c r="M62" s="187"/>
      <c r="N62" s="458"/>
      <c r="O62" s="463"/>
      <c r="P62" s="190"/>
      <c r="Q62" s="165"/>
      <c r="R62" s="166"/>
      <c r="S62" s="191"/>
      <c r="T62" s="195"/>
      <c r="U62" s="167"/>
      <c r="V62" s="196"/>
      <c r="W62" s="199">
        <f t="shared" si="2"/>
        <v>0</v>
      </c>
      <c r="X62" s="344">
        <f>IF(G62&gt;0,HLOOKUP(C62,'Utility Allowances'!$O$33:$S$34,2),0)</f>
        <v>0</v>
      </c>
      <c r="Y62" s="345">
        <f t="shared" si="3"/>
        <v>0</v>
      </c>
      <c r="Z62" s="168">
        <f t="shared" si="4"/>
        <v>0</v>
      </c>
      <c r="AA62" s="346">
        <f t="shared" si="5"/>
        <v>0</v>
      </c>
      <c r="AB62" s="344">
        <f>IF(Y62&gt;0,VLOOKUP($Y62,'Reference Data 2'!$B$7:$C$71,2),0)</f>
        <v>0</v>
      </c>
      <c r="AC62" s="347">
        <f t="shared" si="6"/>
        <v>0</v>
      </c>
      <c r="AD62" s="348">
        <f t="shared" si="7"/>
        <v>0</v>
      </c>
      <c r="AE62" s="349">
        <f>IF(Y62&gt;0,VLOOKUP($Y62,'Reference Data 2'!$B$9:$D$71,3),0)</f>
        <v>0</v>
      </c>
      <c r="AF62" s="347">
        <f t="shared" si="8"/>
        <v>0</v>
      </c>
      <c r="AG62" s="346">
        <f t="shared" si="9"/>
        <v>0</v>
      </c>
      <c r="AH62" s="350">
        <f t="shared" si="10"/>
        <v>0</v>
      </c>
      <c r="AI62" s="351">
        <f t="shared" si="11"/>
        <v>0</v>
      </c>
      <c r="AJ62" s="352">
        <f t="shared" si="12"/>
        <v>0</v>
      </c>
      <c r="AK62" s="349">
        <f>IF(AA62&gt;0,VLOOKUP(C62,'Reference Data 1'!$N$13:$O$17,2),0)</f>
        <v>0</v>
      </c>
      <c r="AL62" s="346">
        <f t="shared" si="13"/>
        <v>0</v>
      </c>
      <c r="AM62" s="353">
        <f t="shared" si="14"/>
        <v>0</v>
      </c>
      <c r="AN62" s="354">
        <f t="shared" si="15"/>
        <v>0</v>
      </c>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row>
    <row r="63" spans="1:219" ht="13.9" customHeight="1">
      <c r="A63" s="392"/>
      <c r="B63" s="160"/>
      <c r="C63" s="161"/>
      <c r="D63" s="161"/>
      <c r="E63" s="255"/>
      <c r="F63" s="396">
        <v>0</v>
      </c>
      <c r="G63" s="181"/>
      <c r="H63" s="186"/>
      <c r="I63" s="162"/>
      <c r="J63" s="163"/>
      <c r="K63" s="164"/>
      <c r="L63" s="164"/>
      <c r="M63" s="187"/>
      <c r="N63" s="458"/>
      <c r="O63" s="463"/>
      <c r="P63" s="190"/>
      <c r="Q63" s="165"/>
      <c r="R63" s="166"/>
      <c r="S63" s="191"/>
      <c r="T63" s="195"/>
      <c r="U63" s="167"/>
      <c r="V63" s="196"/>
      <c r="W63" s="199">
        <f t="shared" si="2"/>
        <v>0</v>
      </c>
      <c r="X63" s="344">
        <f>IF(G63&gt;0,HLOOKUP(C63,'Utility Allowances'!$O$33:$S$34,2),0)</f>
        <v>0</v>
      </c>
      <c r="Y63" s="345">
        <f t="shared" si="3"/>
        <v>0</v>
      </c>
      <c r="Z63" s="168">
        <f t="shared" si="4"/>
        <v>0</v>
      </c>
      <c r="AA63" s="346">
        <f t="shared" si="5"/>
        <v>0</v>
      </c>
      <c r="AB63" s="344">
        <f>IF(Y63&gt;0,VLOOKUP($Y63,'Reference Data 2'!$B$7:$C$71,2),0)</f>
        <v>0</v>
      </c>
      <c r="AC63" s="347">
        <f t="shared" si="6"/>
        <v>0</v>
      </c>
      <c r="AD63" s="348">
        <f t="shared" si="7"/>
        <v>0</v>
      </c>
      <c r="AE63" s="349">
        <f>IF(Y63&gt;0,VLOOKUP($Y63,'Reference Data 2'!$B$9:$D$71,3),0)</f>
        <v>0</v>
      </c>
      <c r="AF63" s="347">
        <f t="shared" si="8"/>
        <v>0</v>
      </c>
      <c r="AG63" s="346">
        <f t="shared" si="9"/>
        <v>0</v>
      </c>
      <c r="AH63" s="350">
        <f t="shared" si="10"/>
        <v>0</v>
      </c>
      <c r="AI63" s="351">
        <f t="shared" si="11"/>
        <v>0</v>
      </c>
      <c r="AJ63" s="352">
        <f t="shared" si="12"/>
        <v>0</v>
      </c>
      <c r="AK63" s="349">
        <f>IF(AA63&gt;0,VLOOKUP(C63,'Reference Data 1'!$N$13:$O$17,2),0)</f>
        <v>0</v>
      </c>
      <c r="AL63" s="346">
        <f t="shared" si="13"/>
        <v>0</v>
      </c>
      <c r="AM63" s="353">
        <f t="shared" si="14"/>
        <v>0</v>
      </c>
      <c r="AN63" s="354">
        <f t="shared" si="15"/>
        <v>0</v>
      </c>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row>
    <row r="64" spans="1:219" ht="13.9" customHeight="1">
      <c r="A64" s="392"/>
      <c r="B64" s="160"/>
      <c r="C64" s="161"/>
      <c r="D64" s="161"/>
      <c r="E64" s="255"/>
      <c r="F64" s="396">
        <v>0</v>
      </c>
      <c r="G64" s="181"/>
      <c r="H64" s="186"/>
      <c r="I64" s="162"/>
      <c r="J64" s="163"/>
      <c r="K64" s="164"/>
      <c r="L64" s="164"/>
      <c r="M64" s="187"/>
      <c r="N64" s="458"/>
      <c r="O64" s="463"/>
      <c r="P64" s="190"/>
      <c r="Q64" s="165"/>
      <c r="R64" s="166"/>
      <c r="S64" s="191"/>
      <c r="T64" s="195"/>
      <c r="U64" s="167"/>
      <c r="V64" s="196"/>
      <c r="W64" s="199">
        <f t="shared" si="2"/>
        <v>0</v>
      </c>
      <c r="X64" s="344">
        <f>IF(G64&gt;0,HLOOKUP(C64,'Utility Allowances'!$O$33:$S$34,2),0)</f>
        <v>0</v>
      </c>
      <c r="Y64" s="345">
        <f t="shared" si="3"/>
        <v>0</v>
      </c>
      <c r="Z64" s="168">
        <f t="shared" si="4"/>
        <v>0</v>
      </c>
      <c r="AA64" s="346">
        <f t="shared" si="5"/>
        <v>0</v>
      </c>
      <c r="AB64" s="344">
        <f>IF(Y64&gt;0,VLOOKUP($Y64,'Reference Data 2'!$B$7:$C$71,2),0)</f>
        <v>0</v>
      </c>
      <c r="AC64" s="347">
        <f t="shared" si="6"/>
        <v>0</v>
      </c>
      <c r="AD64" s="348">
        <f t="shared" si="7"/>
        <v>0</v>
      </c>
      <c r="AE64" s="349">
        <f>IF(Y64&gt;0,VLOOKUP($Y64,'Reference Data 2'!$B$9:$D$71,3),0)</f>
        <v>0</v>
      </c>
      <c r="AF64" s="347">
        <f t="shared" si="8"/>
        <v>0</v>
      </c>
      <c r="AG64" s="346">
        <f t="shared" si="9"/>
        <v>0</v>
      </c>
      <c r="AH64" s="350">
        <f t="shared" si="10"/>
        <v>0</v>
      </c>
      <c r="AI64" s="351">
        <f t="shared" si="11"/>
        <v>0</v>
      </c>
      <c r="AJ64" s="352">
        <f t="shared" si="12"/>
        <v>0</v>
      </c>
      <c r="AK64" s="349">
        <f>IF(AA64&gt;0,VLOOKUP(C64,'Reference Data 1'!$N$13:$O$17,2),0)</f>
        <v>0</v>
      </c>
      <c r="AL64" s="346">
        <f t="shared" si="13"/>
        <v>0</v>
      </c>
      <c r="AM64" s="353">
        <f t="shared" si="14"/>
        <v>0</v>
      </c>
      <c r="AN64" s="354">
        <f t="shared" si="15"/>
        <v>0</v>
      </c>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row>
    <row r="65" spans="1:219" ht="13.9" customHeight="1">
      <c r="A65" s="392"/>
      <c r="B65" s="160"/>
      <c r="C65" s="161"/>
      <c r="D65" s="161"/>
      <c r="E65" s="255"/>
      <c r="F65" s="396">
        <v>0</v>
      </c>
      <c r="G65" s="181"/>
      <c r="H65" s="186"/>
      <c r="I65" s="162"/>
      <c r="J65" s="163"/>
      <c r="K65" s="164"/>
      <c r="L65" s="164"/>
      <c r="M65" s="187"/>
      <c r="N65" s="458"/>
      <c r="O65" s="463"/>
      <c r="P65" s="190"/>
      <c r="Q65" s="165"/>
      <c r="R65" s="166"/>
      <c r="S65" s="191"/>
      <c r="T65" s="195"/>
      <c r="U65" s="167"/>
      <c r="V65" s="196"/>
      <c r="W65" s="199">
        <f t="shared" si="2"/>
        <v>0</v>
      </c>
      <c r="X65" s="344">
        <f>IF(G65&gt;0,HLOOKUP(C65,'Utility Allowances'!$O$33:$S$34,2),0)</f>
        <v>0</v>
      </c>
      <c r="Y65" s="345">
        <f t="shared" si="3"/>
        <v>0</v>
      </c>
      <c r="Z65" s="168">
        <f t="shared" si="4"/>
        <v>0</v>
      </c>
      <c r="AA65" s="346">
        <f t="shared" si="5"/>
        <v>0</v>
      </c>
      <c r="AB65" s="344">
        <f>IF(Y65&gt;0,VLOOKUP($Y65,'Reference Data 2'!$B$7:$C$71,2),0)</f>
        <v>0</v>
      </c>
      <c r="AC65" s="347">
        <f t="shared" si="6"/>
        <v>0</v>
      </c>
      <c r="AD65" s="348">
        <f t="shared" si="7"/>
        <v>0</v>
      </c>
      <c r="AE65" s="349">
        <f>IF(Y65&gt;0,VLOOKUP($Y65,'Reference Data 2'!$B$9:$D$71,3),0)</f>
        <v>0</v>
      </c>
      <c r="AF65" s="347">
        <f t="shared" si="8"/>
        <v>0</v>
      </c>
      <c r="AG65" s="346">
        <f t="shared" si="9"/>
        <v>0</v>
      </c>
      <c r="AH65" s="350">
        <f t="shared" si="10"/>
        <v>0</v>
      </c>
      <c r="AI65" s="351">
        <f t="shared" si="11"/>
        <v>0</v>
      </c>
      <c r="AJ65" s="352">
        <f t="shared" si="12"/>
        <v>0</v>
      </c>
      <c r="AK65" s="349">
        <f>IF(AA65&gt;0,VLOOKUP(C65,'Reference Data 1'!$N$13:$O$17,2),0)</f>
        <v>0</v>
      </c>
      <c r="AL65" s="346">
        <f t="shared" si="13"/>
        <v>0</v>
      </c>
      <c r="AM65" s="353">
        <f t="shared" si="14"/>
        <v>0</v>
      </c>
      <c r="AN65" s="354">
        <f t="shared" si="15"/>
        <v>0</v>
      </c>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row>
    <row r="66" spans="1:219" ht="13.9" customHeight="1">
      <c r="A66" s="392"/>
      <c r="B66" s="160"/>
      <c r="C66" s="161"/>
      <c r="D66" s="161"/>
      <c r="E66" s="255"/>
      <c r="F66" s="396">
        <v>0</v>
      </c>
      <c r="G66" s="181"/>
      <c r="H66" s="186"/>
      <c r="I66" s="162"/>
      <c r="J66" s="163"/>
      <c r="K66" s="164"/>
      <c r="L66" s="164"/>
      <c r="M66" s="187"/>
      <c r="N66" s="458"/>
      <c r="O66" s="463"/>
      <c r="P66" s="190"/>
      <c r="Q66" s="165"/>
      <c r="R66" s="166"/>
      <c r="S66" s="191"/>
      <c r="T66" s="195"/>
      <c r="U66" s="167"/>
      <c r="V66" s="196"/>
      <c r="W66" s="199">
        <f t="shared" si="2"/>
        <v>0</v>
      </c>
      <c r="X66" s="344">
        <f>IF(G66&gt;0,HLOOKUP(C66,'Utility Allowances'!$O$33:$S$34,2),0)</f>
        <v>0</v>
      </c>
      <c r="Y66" s="345">
        <f t="shared" si="3"/>
        <v>0</v>
      </c>
      <c r="Z66" s="168">
        <f t="shared" si="4"/>
        <v>0</v>
      </c>
      <c r="AA66" s="346">
        <f t="shared" si="5"/>
        <v>0</v>
      </c>
      <c r="AB66" s="344">
        <f>IF(Y66&gt;0,VLOOKUP($Y66,'Reference Data 2'!$B$7:$C$71,2),0)</f>
        <v>0</v>
      </c>
      <c r="AC66" s="347">
        <f t="shared" si="6"/>
        <v>0</v>
      </c>
      <c r="AD66" s="348">
        <f t="shared" si="7"/>
        <v>0</v>
      </c>
      <c r="AE66" s="349">
        <f>IF(Y66&gt;0,VLOOKUP($Y66,'Reference Data 2'!$B$9:$D$71,3),0)</f>
        <v>0</v>
      </c>
      <c r="AF66" s="347">
        <f t="shared" si="8"/>
        <v>0</v>
      </c>
      <c r="AG66" s="346">
        <f t="shared" si="9"/>
        <v>0</v>
      </c>
      <c r="AH66" s="350">
        <f t="shared" si="10"/>
        <v>0</v>
      </c>
      <c r="AI66" s="351">
        <f t="shared" si="11"/>
        <v>0</v>
      </c>
      <c r="AJ66" s="352">
        <f t="shared" si="12"/>
        <v>0</v>
      </c>
      <c r="AK66" s="349">
        <f>IF(AA66&gt;0,VLOOKUP(C66,'Reference Data 1'!$N$13:$O$17,2),0)</f>
        <v>0</v>
      </c>
      <c r="AL66" s="346">
        <f t="shared" si="13"/>
        <v>0</v>
      </c>
      <c r="AM66" s="353">
        <f t="shared" si="14"/>
        <v>0</v>
      </c>
      <c r="AN66" s="354">
        <f t="shared" si="15"/>
        <v>0</v>
      </c>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row>
    <row r="67" spans="1:219" ht="13.9" customHeight="1">
      <c r="A67" s="392"/>
      <c r="B67" s="160"/>
      <c r="C67" s="161"/>
      <c r="D67" s="161"/>
      <c r="E67" s="255"/>
      <c r="F67" s="396">
        <v>0</v>
      </c>
      <c r="G67" s="181"/>
      <c r="H67" s="186"/>
      <c r="I67" s="162"/>
      <c r="J67" s="163"/>
      <c r="K67" s="164"/>
      <c r="L67" s="164"/>
      <c r="M67" s="187"/>
      <c r="N67" s="458"/>
      <c r="O67" s="463"/>
      <c r="P67" s="190"/>
      <c r="Q67" s="165"/>
      <c r="R67" s="166"/>
      <c r="S67" s="191"/>
      <c r="T67" s="195"/>
      <c r="U67" s="167"/>
      <c r="V67" s="196"/>
      <c r="W67" s="199">
        <f t="shared" si="2"/>
        <v>0</v>
      </c>
      <c r="X67" s="344">
        <f>IF(G67&gt;0,HLOOKUP(C67,'Utility Allowances'!$O$33:$S$34,2),0)</f>
        <v>0</v>
      </c>
      <c r="Y67" s="345">
        <f t="shared" si="3"/>
        <v>0</v>
      </c>
      <c r="Z67" s="168">
        <f t="shared" si="4"/>
        <v>0</v>
      </c>
      <c r="AA67" s="346">
        <f t="shared" si="5"/>
        <v>0</v>
      </c>
      <c r="AB67" s="344">
        <f>IF(Y67&gt;0,VLOOKUP($Y67,'Reference Data 2'!$B$7:$C$71,2),0)</f>
        <v>0</v>
      </c>
      <c r="AC67" s="347">
        <f t="shared" si="6"/>
        <v>0</v>
      </c>
      <c r="AD67" s="348">
        <f t="shared" si="7"/>
        <v>0</v>
      </c>
      <c r="AE67" s="349">
        <f>IF(Y67&gt;0,VLOOKUP($Y67,'Reference Data 2'!$B$9:$D$71,3),0)</f>
        <v>0</v>
      </c>
      <c r="AF67" s="347">
        <f t="shared" si="8"/>
        <v>0</v>
      </c>
      <c r="AG67" s="346">
        <f t="shared" si="9"/>
        <v>0</v>
      </c>
      <c r="AH67" s="350">
        <f t="shared" si="10"/>
        <v>0</v>
      </c>
      <c r="AI67" s="351">
        <f t="shared" si="11"/>
        <v>0</v>
      </c>
      <c r="AJ67" s="352">
        <f t="shared" si="12"/>
        <v>0</v>
      </c>
      <c r="AK67" s="349">
        <f>IF(AA67&gt;0,VLOOKUP(C67,'Reference Data 1'!$N$13:$O$17,2),0)</f>
        <v>0</v>
      </c>
      <c r="AL67" s="346">
        <f t="shared" si="13"/>
        <v>0</v>
      </c>
      <c r="AM67" s="353">
        <f t="shared" si="14"/>
        <v>0</v>
      </c>
      <c r="AN67" s="354">
        <f t="shared" si="15"/>
        <v>0</v>
      </c>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row>
    <row r="68" spans="1:219" ht="13.9" customHeight="1">
      <c r="A68" s="392"/>
      <c r="B68" s="160"/>
      <c r="C68" s="161"/>
      <c r="D68" s="161"/>
      <c r="E68" s="255"/>
      <c r="F68" s="396">
        <v>0</v>
      </c>
      <c r="G68" s="181"/>
      <c r="H68" s="186"/>
      <c r="I68" s="162"/>
      <c r="J68" s="163"/>
      <c r="K68" s="164"/>
      <c r="L68" s="164"/>
      <c r="M68" s="187"/>
      <c r="N68" s="458"/>
      <c r="O68" s="463"/>
      <c r="P68" s="190"/>
      <c r="Q68" s="165"/>
      <c r="R68" s="166"/>
      <c r="S68" s="191"/>
      <c r="T68" s="195"/>
      <c r="U68" s="167"/>
      <c r="V68" s="196"/>
      <c r="W68" s="199">
        <f t="shared" si="2"/>
        <v>0</v>
      </c>
      <c r="X68" s="344">
        <f>IF(G68&gt;0,HLOOKUP(C68,'Utility Allowances'!$O$33:$S$34,2),0)</f>
        <v>0</v>
      </c>
      <c r="Y68" s="345">
        <f t="shared" si="3"/>
        <v>0</v>
      </c>
      <c r="Z68" s="168">
        <f t="shared" si="4"/>
        <v>0</v>
      </c>
      <c r="AA68" s="346">
        <f t="shared" si="5"/>
        <v>0</v>
      </c>
      <c r="AB68" s="344">
        <f>IF(Y68&gt;0,VLOOKUP($Y68,'Reference Data 2'!$B$7:$C$71,2),0)</f>
        <v>0</v>
      </c>
      <c r="AC68" s="347">
        <f t="shared" si="6"/>
        <v>0</v>
      </c>
      <c r="AD68" s="348">
        <f t="shared" si="7"/>
        <v>0</v>
      </c>
      <c r="AE68" s="349">
        <f>IF(Y68&gt;0,VLOOKUP($Y68,'Reference Data 2'!$B$9:$D$71,3),0)</f>
        <v>0</v>
      </c>
      <c r="AF68" s="347">
        <f t="shared" si="8"/>
        <v>0</v>
      </c>
      <c r="AG68" s="346">
        <f t="shared" si="9"/>
        <v>0</v>
      </c>
      <c r="AH68" s="350">
        <f t="shared" si="10"/>
        <v>0</v>
      </c>
      <c r="AI68" s="351">
        <f t="shared" si="11"/>
        <v>0</v>
      </c>
      <c r="AJ68" s="352">
        <f t="shared" si="12"/>
        <v>0</v>
      </c>
      <c r="AK68" s="349">
        <f>IF(AA68&gt;0,VLOOKUP(C68,'Reference Data 1'!$N$13:$O$17,2),0)</f>
        <v>0</v>
      </c>
      <c r="AL68" s="346">
        <f t="shared" si="13"/>
        <v>0</v>
      </c>
      <c r="AM68" s="353">
        <f t="shared" si="14"/>
        <v>0</v>
      </c>
      <c r="AN68" s="354">
        <f t="shared" si="15"/>
        <v>0</v>
      </c>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row>
    <row r="69" spans="1:219" ht="13.9" customHeight="1">
      <c r="A69" s="392"/>
      <c r="B69" s="160"/>
      <c r="C69" s="161"/>
      <c r="D69" s="161"/>
      <c r="E69" s="255"/>
      <c r="F69" s="396">
        <v>0</v>
      </c>
      <c r="G69" s="181"/>
      <c r="H69" s="186"/>
      <c r="I69" s="162"/>
      <c r="J69" s="163"/>
      <c r="K69" s="164"/>
      <c r="L69" s="164"/>
      <c r="M69" s="187"/>
      <c r="N69" s="458"/>
      <c r="O69" s="463"/>
      <c r="P69" s="190"/>
      <c r="Q69" s="165"/>
      <c r="R69" s="166"/>
      <c r="S69" s="191"/>
      <c r="T69" s="195"/>
      <c r="U69" s="167"/>
      <c r="V69" s="196"/>
      <c r="W69" s="199">
        <f t="shared" si="2"/>
        <v>0</v>
      </c>
      <c r="X69" s="344">
        <f>IF(G69&gt;0,HLOOKUP(C69,'Utility Allowances'!$O$33:$S$34,2),0)</f>
        <v>0</v>
      </c>
      <c r="Y69" s="345">
        <f t="shared" si="3"/>
        <v>0</v>
      </c>
      <c r="Z69" s="168">
        <f t="shared" si="4"/>
        <v>0</v>
      </c>
      <c r="AA69" s="346">
        <f t="shared" si="5"/>
        <v>0</v>
      </c>
      <c r="AB69" s="344">
        <f>IF(Y69&gt;0,VLOOKUP($Y69,'Reference Data 2'!$B$7:$C$71,2),0)</f>
        <v>0</v>
      </c>
      <c r="AC69" s="347">
        <f t="shared" si="6"/>
        <v>0</v>
      </c>
      <c r="AD69" s="348">
        <f t="shared" si="7"/>
        <v>0</v>
      </c>
      <c r="AE69" s="349">
        <f>IF(Y69&gt;0,VLOOKUP($Y69,'Reference Data 2'!$B$9:$D$71,3),0)</f>
        <v>0</v>
      </c>
      <c r="AF69" s="347">
        <f t="shared" si="8"/>
        <v>0</v>
      </c>
      <c r="AG69" s="346">
        <f t="shared" si="9"/>
        <v>0</v>
      </c>
      <c r="AH69" s="350">
        <f t="shared" si="10"/>
        <v>0</v>
      </c>
      <c r="AI69" s="351">
        <f t="shared" si="11"/>
        <v>0</v>
      </c>
      <c r="AJ69" s="352">
        <f t="shared" si="12"/>
        <v>0</v>
      </c>
      <c r="AK69" s="349">
        <f>IF(AA69&gt;0,VLOOKUP(C69,'Reference Data 1'!$N$13:$O$17,2),0)</f>
        <v>0</v>
      </c>
      <c r="AL69" s="346">
        <f t="shared" si="13"/>
        <v>0</v>
      </c>
      <c r="AM69" s="353">
        <f t="shared" si="14"/>
        <v>0</v>
      </c>
      <c r="AN69" s="354">
        <f t="shared" si="15"/>
        <v>0</v>
      </c>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row>
    <row r="70" spans="1:219" ht="13.9" customHeight="1">
      <c r="A70" s="392"/>
      <c r="B70" s="160"/>
      <c r="C70" s="161"/>
      <c r="D70" s="161"/>
      <c r="E70" s="255"/>
      <c r="F70" s="396">
        <v>0</v>
      </c>
      <c r="G70" s="181"/>
      <c r="H70" s="186"/>
      <c r="I70" s="162"/>
      <c r="J70" s="163"/>
      <c r="K70" s="164"/>
      <c r="L70" s="164"/>
      <c r="M70" s="187"/>
      <c r="N70" s="458"/>
      <c r="O70" s="463"/>
      <c r="P70" s="190"/>
      <c r="Q70" s="165"/>
      <c r="R70" s="166"/>
      <c r="S70" s="191"/>
      <c r="T70" s="195"/>
      <c r="U70" s="167"/>
      <c r="V70" s="196"/>
      <c r="W70" s="199">
        <f t="shared" si="2"/>
        <v>0</v>
      </c>
      <c r="X70" s="344">
        <f>IF(G70&gt;0,HLOOKUP(C70,'Utility Allowances'!$O$33:$S$34,2),0)</f>
        <v>0</v>
      </c>
      <c r="Y70" s="345">
        <f t="shared" si="3"/>
        <v>0</v>
      </c>
      <c r="Z70" s="168">
        <f t="shared" si="4"/>
        <v>0</v>
      </c>
      <c r="AA70" s="346">
        <f t="shared" si="5"/>
        <v>0</v>
      </c>
      <c r="AB70" s="344">
        <f>IF(Y70&gt;0,VLOOKUP($Y70,'Reference Data 2'!$B$7:$C$71,2),0)</f>
        <v>0</v>
      </c>
      <c r="AC70" s="347">
        <f t="shared" si="6"/>
        <v>0</v>
      </c>
      <c r="AD70" s="348">
        <f t="shared" si="7"/>
        <v>0</v>
      </c>
      <c r="AE70" s="349">
        <f>IF(Y70&gt;0,VLOOKUP($Y70,'Reference Data 2'!$B$9:$D$71,3),0)</f>
        <v>0</v>
      </c>
      <c r="AF70" s="347">
        <f t="shared" si="8"/>
        <v>0</v>
      </c>
      <c r="AG70" s="346">
        <f t="shared" si="9"/>
        <v>0</v>
      </c>
      <c r="AH70" s="350">
        <f t="shared" si="10"/>
        <v>0</v>
      </c>
      <c r="AI70" s="351">
        <f t="shared" si="11"/>
        <v>0</v>
      </c>
      <c r="AJ70" s="352">
        <f t="shared" si="12"/>
        <v>0</v>
      </c>
      <c r="AK70" s="349">
        <f>IF(AA70&gt;0,VLOOKUP(C70,'Reference Data 1'!$N$13:$O$17,2),0)</f>
        <v>0</v>
      </c>
      <c r="AL70" s="346">
        <f t="shared" si="13"/>
        <v>0</v>
      </c>
      <c r="AM70" s="353">
        <f t="shared" si="14"/>
        <v>0</v>
      </c>
      <c r="AN70" s="354">
        <f t="shared" si="15"/>
        <v>0</v>
      </c>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row>
    <row r="71" spans="1:219" ht="13.9" customHeight="1">
      <c r="A71" s="392"/>
      <c r="B71" s="160"/>
      <c r="C71" s="161"/>
      <c r="D71" s="161"/>
      <c r="E71" s="255"/>
      <c r="F71" s="396">
        <v>0</v>
      </c>
      <c r="G71" s="181"/>
      <c r="H71" s="186"/>
      <c r="I71" s="162"/>
      <c r="J71" s="163"/>
      <c r="K71" s="164"/>
      <c r="L71" s="164"/>
      <c r="M71" s="187"/>
      <c r="N71" s="458"/>
      <c r="O71" s="463"/>
      <c r="P71" s="190"/>
      <c r="Q71" s="165"/>
      <c r="R71" s="166"/>
      <c r="S71" s="191"/>
      <c r="T71" s="195"/>
      <c r="U71" s="167"/>
      <c r="V71" s="196"/>
      <c r="W71" s="199">
        <f t="shared" si="2"/>
        <v>0</v>
      </c>
      <c r="X71" s="344">
        <f>IF(G71&gt;0,HLOOKUP(C71,'Utility Allowances'!$O$33:$S$34,2),0)</f>
        <v>0</v>
      </c>
      <c r="Y71" s="345">
        <f t="shared" si="3"/>
        <v>0</v>
      </c>
      <c r="Z71" s="168">
        <f t="shared" si="4"/>
        <v>0</v>
      </c>
      <c r="AA71" s="346">
        <f t="shared" si="5"/>
        <v>0</v>
      </c>
      <c r="AB71" s="344">
        <f>IF(Y71&gt;0,VLOOKUP($Y71,'Reference Data 2'!$B$7:$C$71,2),0)</f>
        <v>0</v>
      </c>
      <c r="AC71" s="347">
        <f t="shared" si="6"/>
        <v>0</v>
      </c>
      <c r="AD71" s="348">
        <f t="shared" si="7"/>
        <v>0</v>
      </c>
      <c r="AE71" s="349">
        <f>IF(Y71&gt;0,VLOOKUP($Y71,'Reference Data 2'!$B$9:$D$71,3),0)</f>
        <v>0</v>
      </c>
      <c r="AF71" s="347">
        <f t="shared" si="8"/>
        <v>0</v>
      </c>
      <c r="AG71" s="346">
        <f t="shared" si="9"/>
        <v>0</v>
      </c>
      <c r="AH71" s="350">
        <f t="shared" si="10"/>
        <v>0</v>
      </c>
      <c r="AI71" s="351">
        <f t="shared" si="11"/>
        <v>0</v>
      </c>
      <c r="AJ71" s="352">
        <f t="shared" si="12"/>
        <v>0</v>
      </c>
      <c r="AK71" s="349">
        <f>IF(AA71&gt;0,VLOOKUP(C71,'Reference Data 1'!$N$13:$O$17,2),0)</f>
        <v>0</v>
      </c>
      <c r="AL71" s="346">
        <f t="shared" si="13"/>
        <v>0</v>
      </c>
      <c r="AM71" s="353">
        <f t="shared" si="14"/>
        <v>0</v>
      </c>
      <c r="AN71" s="354">
        <f t="shared" si="15"/>
        <v>0</v>
      </c>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row>
    <row r="72" spans="1:219" ht="13.9" customHeight="1">
      <c r="A72" s="392"/>
      <c r="B72" s="160"/>
      <c r="C72" s="161"/>
      <c r="D72" s="161"/>
      <c r="E72" s="255"/>
      <c r="F72" s="396">
        <v>0</v>
      </c>
      <c r="G72" s="181"/>
      <c r="H72" s="186"/>
      <c r="I72" s="162"/>
      <c r="J72" s="163"/>
      <c r="K72" s="164"/>
      <c r="L72" s="164"/>
      <c r="M72" s="187"/>
      <c r="N72" s="458"/>
      <c r="O72" s="463"/>
      <c r="P72" s="190"/>
      <c r="Q72" s="165"/>
      <c r="R72" s="166"/>
      <c r="S72" s="191"/>
      <c r="T72" s="195"/>
      <c r="U72" s="167"/>
      <c r="V72" s="196"/>
      <c r="W72" s="199">
        <f t="shared" si="2"/>
        <v>0</v>
      </c>
      <c r="X72" s="344">
        <f>IF(G72&gt;0,HLOOKUP(C72,'Utility Allowances'!$O$33:$S$34,2),0)</f>
        <v>0</v>
      </c>
      <c r="Y72" s="345">
        <f t="shared" si="3"/>
        <v>0</v>
      </c>
      <c r="Z72" s="168">
        <f t="shared" si="4"/>
        <v>0</v>
      </c>
      <c r="AA72" s="346">
        <f t="shared" si="5"/>
        <v>0</v>
      </c>
      <c r="AB72" s="344">
        <f>IF(Y72&gt;0,VLOOKUP($Y72,'Reference Data 2'!$B$7:$C$71,2),0)</f>
        <v>0</v>
      </c>
      <c r="AC72" s="347">
        <f t="shared" si="6"/>
        <v>0</v>
      </c>
      <c r="AD72" s="348">
        <f t="shared" si="7"/>
        <v>0</v>
      </c>
      <c r="AE72" s="349">
        <f>IF(Y72&gt;0,VLOOKUP($Y72,'Reference Data 2'!$B$9:$D$71,3),0)</f>
        <v>0</v>
      </c>
      <c r="AF72" s="347">
        <f t="shared" si="8"/>
        <v>0</v>
      </c>
      <c r="AG72" s="346">
        <f t="shared" si="9"/>
        <v>0</v>
      </c>
      <c r="AH72" s="350">
        <f t="shared" si="10"/>
        <v>0</v>
      </c>
      <c r="AI72" s="351">
        <f t="shared" si="11"/>
        <v>0</v>
      </c>
      <c r="AJ72" s="352">
        <f t="shared" si="12"/>
        <v>0</v>
      </c>
      <c r="AK72" s="349">
        <f>IF(AA72&gt;0,VLOOKUP(C72,'Reference Data 1'!$N$13:$O$17,2),0)</f>
        <v>0</v>
      </c>
      <c r="AL72" s="346">
        <f t="shared" si="13"/>
        <v>0</v>
      </c>
      <c r="AM72" s="353">
        <f t="shared" si="14"/>
        <v>0</v>
      </c>
      <c r="AN72" s="354">
        <f t="shared" si="15"/>
        <v>0</v>
      </c>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row>
    <row r="73" spans="1:219" ht="13.9" customHeight="1">
      <c r="A73" s="392"/>
      <c r="B73" s="160"/>
      <c r="C73" s="161"/>
      <c r="D73" s="161"/>
      <c r="E73" s="255"/>
      <c r="F73" s="396">
        <v>0</v>
      </c>
      <c r="G73" s="181"/>
      <c r="H73" s="186"/>
      <c r="I73" s="162"/>
      <c r="J73" s="163"/>
      <c r="K73" s="164"/>
      <c r="L73" s="164"/>
      <c r="M73" s="187"/>
      <c r="N73" s="458"/>
      <c r="O73" s="463"/>
      <c r="P73" s="190"/>
      <c r="Q73" s="165"/>
      <c r="R73" s="166"/>
      <c r="S73" s="191"/>
      <c r="T73" s="195"/>
      <c r="U73" s="167"/>
      <c r="V73" s="196"/>
      <c r="W73" s="199">
        <f t="shared" si="2"/>
        <v>0</v>
      </c>
      <c r="X73" s="344">
        <f>IF(G73&gt;0,HLOOKUP(C73,'Utility Allowances'!$O$33:$S$34,2),0)</f>
        <v>0</v>
      </c>
      <c r="Y73" s="345">
        <f t="shared" si="3"/>
        <v>0</v>
      </c>
      <c r="Z73" s="168">
        <f t="shared" si="4"/>
        <v>0</v>
      </c>
      <c r="AA73" s="346">
        <f t="shared" si="5"/>
        <v>0</v>
      </c>
      <c r="AB73" s="344">
        <f>IF(Y73&gt;0,VLOOKUP($Y73,'Reference Data 2'!$B$7:$C$71,2),0)</f>
        <v>0</v>
      </c>
      <c r="AC73" s="347">
        <f t="shared" si="6"/>
        <v>0</v>
      </c>
      <c r="AD73" s="348">
        <f t="shared" si="7"/>
        <v>0</v>
      </c>
      <c r="AE73" s="349">
        <f>IF(Y73&gt;0,VLOOKUP($Y73,'Reference Data 2'!$B$9:$D$71,3),0)</f>
        <v>0</v>
      </c>
      <c r="AF73" s="347">
        <f t="shared" si="8"/>
        <v>0</v>
      </c>
      <c r="AG73" s="346">
        <f t="shared" si="9"/>
        <v>0</v>
      </c>
      <c r="AH73" s="350">
        <f t="shared" si="10"/>
        <v>0</v>
      </c>
      <c r="AI73" s="351">
        <f t="shared" si="11"/>
        <v>0</v>
      </c>
      <c r="AJ73" s="352">
        <f t="shared" si="12"/>
        <v>0</v>
      </c>
      <c r="AK73" s="349">
        <f>IF(AA73&gt;0,VLOOKUP(C73,'Reference Data 1'!$N$13:$O$17,2),0)</f>
        <v>0</v>
      </c>
      <c r="AL73" s="346">
        <f t="shared" si="13"/>
        <v>0</v>
      </c>
      <c r="AM73" s="353">
        <f t="shared" si="14"/>
        <v>0</v>
      </c>
      <c r="AN73" s="354">
        <f t="shared" si="15"/>
        <v>0</v>
      </c>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row>
    <row r="74" spans="1:219" ht="13.9" customHeight="1">
      <c r="A74" s="392"/>
      <c r="B74" s="160"/>
      <c r="C74" s="161"/>
      <c r="D74" s="161"/>
      <c r="E74" s="255"/>
      <c r="F74" s="396">
        <v>0</v>
      </c>
      <c r="G74" s="181"/>
      <c r="H74" s="186"/>
      <c r="I74" s="162"/>
      <c r="J74" s="163"/>
      <c r="K74" s="164"/>
      <c r="L74" s="164"/>
      <c r="M74" s="187"/>
      <c r="N74" s="458"/>
      <c r="O74" s="463"/>
      <c r="P74" s="190"/>
      <c r="Q74" s="165"/>
      <c r="R74" s="166"/>
      <c r="S74" s="191"/>
      <c r="T74" s="195"/>
      <c r="U74" s="167"/>
      <c r="V74" s="196"/>
      <c r="W74" s="199">
        <f t="shared" ref="W74:W137" si="16">IF(U74&gt;0,U74/LOOKUP(T74,IncomeLimits),0)</f>
        <v>0</v>
      </c>
      <c r="X74" s="344">
        <f>IF(G74&gt;0,HLOOKUP(C74,'Utility Allowances'!$O$33:$S$34,2),0)</f>
        <v>0</v>
      </c>
      <c r="Y74" s="345">
        <f t="shared" ref="Y74:Y137" si="17">+G74+C74</f>
        <v>0</v>
      </c>
      <c r="Z74" s="168">
        <f t="shared" ref="Z74:Z137" si="18">+J74+I74</f>
        <v>0</v>
      </c>
      <c r="AA74" s="346">
        <f t="shared" ref="AA74:AA137" si="19">+H74+J74</f>
        <v>0</v>
      </c>
      <c r="AB74" s="344">
        <f>IF(Y74&gt;0,VLOOKUP($Y74,'Reference Data 2'!$B$7:$C$71,2),0)</f>
        <v>0</v>
      </c>
      <c r="AC74" s="347">
        <f t="shared" ref="AC74:AC137" si="20">+AA74-AB74</f>
        <v>0</v>
      </c>
      <c r="AD74" s="348">
        <f t="shared" ref="AD74:AD137" si="21">+IF(AC74&gt;0,AC74,0)</f>
        <v>0</v>
      </c>
      <c r="AE74" s="349">
        <f>IF(Y74&gt;0,VLOOKUP($Y74,'Reference Data 2'!$B$9:$D$71,3),0)</f>
        <v>0</v>
      </c>
      <c r="AF74" s="347">
        <f t="shared" ref="AF74:AF137" si="22">+AA74-AE74</f>
        <v>0</v>
      </c>
      <c r="AG74" s="346">
        <f t="shared" ref="AG74:AG137" si="23">+IF(AF74&gt;0,AF74,0)</f>
        <v>0</v>
      </c>
      <c r="AH74" s="350">
        <f t="shared" ref="AH74:AH137" si="24">+IF(U74&gt;0,(AA74*12)/U74,0)</f>
        <v>0</v>
      </c>
      <c r="AI74" s="351">
        <f t="shared" ref="AI74:AI137" si="25">+IF(AH74&gt;0.5,AH74,0)</f>
        <v>0</v>
      </c>
      <c r="AJ74" s="352">
        <f t="shared" ref="AJ74:AJ137" si="26">+IF(T74&gt;0,IF(C74&gt;0,T74/C74,T74),0)</f>
        <v>0</v>
      </c>
      <c r="AK74" s="349">
        <f>IF(AA74&gt;0,VLOOKUP(C74,'Reference Data 1'!$N$13:$O$17,2),0)</f>
        <v>0</v>
      </c>
      <c r="AL74" s="346">
        <f t="shared" ref="AL74:AL137" si="27">+AK74-AA74</f>
        <v>0</v>
      </c>
      <c r="AM74" s="353">
        <f t="shared" ref="AM74:AM137" si="28">+C74+E74</f>
        <v>0</v>
      </c>
      <c r="AN74" s="354">
        <f t="shared" ref="AN74:AN137" si="29">+IF(F74=1,C74+0.1,IF(F74=2,C74+0.2,0))</f>
        <v>0</v>
      </c>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row>
    <row r="75" spans="1:219" ht="13.9" customHeight="1">
      <c r="A75" s="392"/>
      <c r="B75" s="160"/>
      <c r="C75" s="161"/>
      <c r="D75" s="161"/>
      <c r="E75" s="255"/>
      <c r="F75" s="396">
        <v>0</v>
      </c>
      <c r="G75" s="181"/>
      <c r="H75" s="186"/>
      <c r="I75" s="162"/>
      <c r="J75" s="163"/>
      <c r="K75" s="164"/>
      <c r="L75" s="164"/>
      <c r="M75" s="187"/>
      <c r="N75" s="458"/>
      <c r="O75" s="463"/>
      <c r="P75" s="190"/>
      <c r="Q75" s="165"/>
      <c r="R75" s="166"/>
      <c r="S75" s="191"/>
      <c r="T75" s="195"/>
      <c r="U75" s="167"/>
      <c r="V75" s="196"/>
      <c r="W75" s="199">
        <f t="shared" si="16"/>
        <v>0</v>
      </c>
      <c r="X75" s="344">
        <f>IF(G75&gt;0,HLOOKUP(C75,'Utility Allowances'!$O$33:$S$34,2),0)</f>
        <v>0</v>
      </c>
      <c r="Y75" s="345">
        <f t="shared" si="17"/>
        <v>0</v>
      </c>
      <c r="Z75" s="168">
        <f t="shared" si="18"/>
        <v>0</v>
      </c>
      <c r="AA75" s="346">
        <f t="shared" si="19"/>
        <v>0</v>
      </c>
      <c r="AB75" s="344">
        <f>IF(Y75&gt;0,VLOOKUP($Y75,'Reference Data 2'!$B$7:$C$71,2),0)</f>
        <v>0</v>
      </c>
      <c r="AC75" s="347">
        <f t="shared" si="20"/>
        <v>0</v>
      </c>
      <c r="AD75" s="348">
        <f t="shared" si="21"/>
        <v>0</v>
      </c>
      <c r="AE75" s="349">
        <f>IF(Y75&gt;0,VLOOKUP($Y75,'Reference Data 2'!$B$9:$D$71,3),0)</f>
        <v>0</v>
      </c>
      <c r="AF75" s="347">
        <f t="shared" si="22"/>
        <v>0</v>
      </c>
      <c r="AG75" s="346">
        <f t="shared" si="23"/>
        <v>0</v>
      </c>
      <c r="AH75" s="350">
        <f t="shared" si="24"/>
        <v>0</v>
      </c>
      <c r="AI75" s="351">
        <f t="shared" si="25"/>
        <v>0</v>
      </c>
      <c r="AJ75" s="352">
        <f t="shared" si="26"/>
        <v>0</v>
      </c>
      <c r="AK75" s="349">
        <f>IF(AA75&gt;0,VLOOKUP(C75,'Reference Data 1'!$N$13:$O$17,2),0)</f>
        <v>0</v>
      </c>
      <c r="AL75" s="346">
        <f t="shared" si="27"/>
        <v>0</v>
      </c>
      <c r="AM75" s="353">
        <f t="shared" si="28"/>
        <v>0</v>
      </c>
      <c r="AN75" s="354">
        <f t="shared" si="29"/>
        <v>0</v>
      </c>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row>
    <row r="76" spans="1:219" ht="13.9" customHeight="1">
      <c r="A76" s="392"/>
      <c r="B76" s="160"/>
      <c r="C76" s="161"/>
      <c r="D76" s="161"/>
      <c r="E76" s="255"/>
      <c r="F76" s="396">
        <v>0</v>
      </c>
      <c r="G76" s="181"/>
      <c r="H76" s="186"/>
      <c r="I76" s="162"/>
      <c r="J76" s="163"/>
      <c r="K76" s="164"/>
      <c r="L76" s="164"/>
      <c r="M76" s="187"/>
      <c r="N76" s="458"/>
      <c r="O76" s="463"/>
      <c r="P76" s="190"/>
      <c r="Q76" s="165"/>
      <c r="R76" s="166"/>
      <c r="S76" s="191"/>
      <c r="T76" s="195"/>
      <c r="U76" s="167"/>
      <c r="V76" s="196"/>
      <c r="W76" s="199">
        <f t="shared" si="16"/>
        <v>0</v>
      </c>
      <c r="X76" s="344">
        <f>IF(G76&gt;0,HLOOKUP(C76,'Utility Allowances'!$O$33:$S$34,2),0)</f>
        <v>0</v>
      </c>
      <c r="Y76" s="345">
        <f t="shared" si="17"/>
        <v>0</v>
      </c>
      <c r="Z76" s="168">
        <f t="shared" si="18"/>
        <v>0</v>
      </c>
      <c r="AA76" s="346">
        <f t="shared" si="19"/>
        <v>0</v>
      </c>
      <c r="AB76" s="344">
        <f>IF(Y76&gt;0,VLOOKUP($Y76,'Reference Data 2'!$B$7:$C$71,2),0)</f>
        <v>0</v>
      </c>
      <c r="AC76" s="347">
        <f t="shared" si="20"/>
        <v>0</v>
      </c>
      <c r="AD76" s="348">
        <f t="shared" si="21"/>
        <v>0</v>
      </c>
      <c r="AE76" s="349">
        <f>IF(Y76&gt;0,VLOOKUP($Y76,'Reference Data 2'!$B$9:$D$71,3),0)</f>
        <v>0</v>
      </c>
      <c r="AF76" s="347">
        <f t="shared" si="22"/>
        <v>0</v>
      </c>
      <c r="AG76" s="346">
        <f t="shared" si="23"/>
        <v>0</v>
      </c>
      <c r="AH76" s="350">
        <f t="shared" si="24"/>
        <v>0</v>
      </c>
      <c r="AI76" s="351">
        <f t="shared" si="25"/>
        <v>0</v>
      </c>
      <c r="AJ76" s="352">
        <f t="shared" si="26"/>
        <v>0</v>
      </c>
      <c r="AK76" s="349">
        <f>IF(AA76&gt;0,VLOOKUP(C76,'Reference Data 1'!$N$13:$O$17,2),0)</f>
        <v>0</v>
      </c>
      <c r="AL76" s="346">
        <f t="shared" si="27"/>
        <v>0</v>
      </c>
      <c r="AM76" s="353">
        <f t="shared" si="28"/>
        <v>0</v>
      </c>
      <c r="AN76" s="354">
        <f t="shared" si="29"/>
        <v>0</v>
      </c>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row>
    <row r="77" spans="1:219" ht="13.9" customHeight="1">
      <c r="A77" s="392"/>
      <c r="B77" s="160"/>
      <c r="C77" s="161"/>
      <c r="D77" s="161"/>
      <c r="E77" s="255"/>
      <c r="F77" s="396">
        <v>0</v>
      </c>
      <c r="G77" s="181"/>
      <c r="H77" s="186"/>
      <c r="I77" s="162"/>
      <c r="J77" s="163"/>
      <c r="K77" s="164"/>
      <c r="L77" s="164"/>
      <c r="M77" s="187"/>
      <c r="N77" s="458"/>
      <c r="O77" s="463"/>
      <c r="P77" s="190"/>
      <c r="Q77" s="165"/>
      <c r="R77" s="166"/>
      <c r="S77" s="191"/>
      <c r="T77" s="195"/>
      <c r="U77" s="167"/>
      <c r="V77" s="196"/>
      <c r="W77" s="199">
        <f t="shared" si="16"/>
        <v>0</v>
      </c>
      <c r="X77" s="344">
        <f>IF(G77&gt;0,HLOOKUP(C77,'Utility Allowances'!$O$33:$S$34,2),0)</f>
        <v>0</v>
      </c>
      <c r="Y77" s="345">
        <f t="shared" si="17"/>
        <v>0</v>
      </c>
      <c r="Z77" s="168">
        <f t="shared" si="18"/>
        <v>0</v>
      </c>
      <c r="AA77" s="346">
        <f t="shared" si="19"/>
        <v>0</v>
      </c>
      <c r="AB77" s="344">
        <f>IF(Y77&gt;0,VLOOKUP($Y77,'Reference Data 2'!$B$7:$C$71,2),0)</f>
        <v>0</v>
      </c>
      <c r="AC77" s="347">
        <f t="shared" si="20"/>
        <v>0</v>
      </c>
      <c r="AD77" s="348">
        <f t="shared" si="21"/>
        <v>0</v>
      </c>
      <c r="AE77" s="349">
        <f>IF(Y77&gt;0,VLOOKUP($Y77,'Reference Data 2'!$B$9:$D$71,3),0)</f>
        <v>0</v>
      </c>
      <c r="AF77" s="347">
        <f t="shared" si="22"/>
        <v>0</v>
      </c>
      <c r="AG77" s="346">
        <f t="shared" si="23"/>
        <v>0</v>
      </c>
      <c r="AH77" s="350">
        <f t="shared" si="24"/>
        <v>0</v>
      </c>
      <c r="AI77" s="351">
        <f t="shared" si="25"/>
        <v>0</v>
      </c>
      <c r="AJ77" s="352">
        <f t="shared" si="26"/>
        <v>0</v>
      </c>
      <c r="AK77" s="349">
        <f>IF(AA77&gt;0,VLOOKUP(C77,'Reference Data 1'!$N$13:$O$17,2),0)</f>
        <v>0</v>
      </c>
      <c r="AL77" s="346">
        <f t="shared" si="27"/>
        <v>0</v>
      </c>
      <c r="AM77" s="353">
        <f t="shared" si="28"/>
        <v>0</v>
      </c>
      <c r="AN77" s="354">
        <f t="shared" si="29"/>
        <v>0</v>
      </c>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row>
    <row r="78" spans="1:219" ht="13.9" customHeight="1">
      <c r="A78" s="392"/>
      <c r="B78" s="160"/>
      <c r="C78" s="161"/>
      <c r="D78" s="161"/>
      <c r="E78" s="255"/>
      <c r="F78" s="396">
        <v>0</v>
      </c>
      <c r="G78" s="181"/>
      <c r="H78" s="186"/>
      <c r="I78" s="162"/>
      <c r="J78" s="163"/>
      <c r="K78" s="164"/>
      <c r="L78" s="164"/>
      <c r="M78" s="187"/>
      <c r="N78" s="458"/>
      <c r="O78" s="463"/>
      <c r="P78" s="190"/>
      <c r="Q78" s="165"/>
      <c r="R78" s="166"/>
      <c r="S78" s="191"/>
      <c r="T78" s="195"/>
      <c r="U78" s="167"/>
      <c r="V78" s="196"/>
      <c r="W78" s="199">
        <f t="shared" si="16"/>
        <v>0</v>
      </c>
      <c r="X78" s="344">
        <f>IF(G78&gt;0,HLOOKUP(C78,'Utility Allowances'!$O$33:$S$34,2),0)</f>
        <v>0</v>
      </c>
      <c r="Y78" s="345">
        <f t="shared" si="17"/>
        <v>0</v>
      </c>
      <c r="Z78" s="168">
        <f t="shared" si="18"/>
        <v>0</v>
      </c>
      <c r="AA78" s="346">
        <f t="shared" si="19"/>
        <v>0</v>
      </c>
      <c r="AB78" s="344">
        <f>IF(Y78&gt;0,VLOOKUP($Y78,'Reference Data 2'!$B$7:$C$71,2),0)</f>
        <v>0</v>
      </c>
      <c r="AC78" s="347">
        <f t="shared" si="20"/>
        <v>0</v>
      </c>
      <c r="AD78" s="348">
        <f t="shared" si="21"/>
        <v>0</v>
      </c>
      <c r="AE78" s="349">
        <f>IF(Y78&gt;0,VLOOKUP($Y78,'Reference Data 2'!$B$9:$D$71,3),0)</f>
        <v>0</v>
      </c>
      <c r="AF78" s="347">
        <f t="shared" si="22"/>
        <v>0</v>
      </c>
      <c r="AG78" s="346">
        <f t="shared" si="23"/>
        <v>0</v>
      </c>
      <c r="AH78" s="350">
        <f t="shared" si="24"/>
        <v>0</v>
      </c>
      <c r="AI78" s="351">
        <f t="shared" si="25"/>
        <v>0</v>
      </c>
      <c r="AJ78" s="352">
        <f t="shared" si="26"/>
        <v>0</v>
      </c>
      <c r="AK78" s="349">
        <f>IF(AA78&gt;0,VLOOKUP(C78,'Reference Data 1'!$N$13:$O$17,2),0)</f>
        <v>0</v>
      </c>
      <c r="AL78" s="346">
        <f t="shared" si="27"/>
        <v>0</v>
      </c>
      <c r="AM78" s="353">
        <f t="shared" si="28"/>
        <v>0</v>
      </c>
      <c r="AN78" s="354">
        <f t="shared" si="29"/>
        <v>0</v>
      </c>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row>
    <row r="79" spans="1:219" ht="13.9" customHeight="1">
      <c r="A79" s="392"/>
      <c r="B79" s="160"/>
      <c r="C79" s="161"/>
      <c r="D79" s="161"/>
      <c r="E79" s="255"/>
      <c r="F79" s="396">
        <v>0</v>
      </c>
      <c r="G79" s="181"/>
      <c r="H79" s="186"/>
      <c r="I79" s="162"/>
      <c r="J79" s="163"/>
      <c r="K79" s="164"/>
      <c r="L79" s="164"/>
      <c r="M79" s="187"/>
      <c r="N79" s="458"/>
      <c r="O79" s="463"/>
      <c r="P79" s="190"/>
      <c r="Q79" s="165"/>
      <c r="R79" s="166"/>
      <c r="S79" s="191"/>
      <c r="T79" s="195"/>
      <c r="U79" s="167"/>
      <c r="V79" s="196"/>
      <c r="W79" s="199">
        <f t="shared" si="16"/>
        <v>0</v>
      </c>
      <c r="X79" s="344">
        <f>IF(G79&gt;0,HLOOKUP(C79,'Utility Allowances'!$O$33:$S$34,2),0)</f>
        <v>0</v>
      </c>
      <c r="Y79" s="345">
        <f t="shared" si="17"/>
        <v>0</v>
      </c>
      <c r="Z79" s="168">
        <f t="shared" si="18"/>
        <v>0</v>
      </c>
      <c r="AA79" s="346">
        <f t="shared" si="19"/>
        <v>0</v>
      </c>
      <c r="AB79" s="344">
        <f>IF(Y79&gt;0,VLOOKUP($Y79,'Reference Data 2'!$B$7:$C$71,2),0)</f>
        <v>0</v>
      </c>
      <c r="AC79" s="347">
        <f t="shared" si="20"/>
        <v>0</v>
      </c>
      <c r="AD79" s="348">
        <f t="shared" si="21"/>
        <v>0</v>
      </c>
      <c r="AE79" s="349">
        <f>IF(Y79&gt;0,VLOOKUP($Y79,'Reference Data 2'!$B$9:$D$71,3),0)</f>
        <v>0</v>
      </c>
      <c r="AF79" s="347">
        <f t="shared" si="22"/>
        <v>0</v>
      </c>
      <c r="AG79" s="346">
        <f t="shared" si="23"/>
        <v>0</v>
      </c>
      <c r="AH79" s="350">
        <f t="shared" si="24"/>
        <v>0</v>
      </c>
      <c r="AI79" s="351">
        <f t="shared" si="25"/>
        <v>0</v>
      </c>
      <c r="AJ79" s="352">
        <f t="shared" si="26"/>
        <v>0</v>
      </c>
      <c r="AK79" s="349">
        <f>IF(AA79&gt;0,VLOOKUP(C79,'Reference Data 1'!$N$13:$O$17,2),0)</f>
        <v>0</v>
      </c>
      <c r="AL79" s="346">
        <f t="shared" si="27"/>
        <v>0</v>
      </c>
      <c r="AM79" s="353">
        <f t="shared" si="28"/>
        <v>0</v>
      </c>
      <c r="AN79" s="354">
        <f t="shared" si="29"/>
        <v>0</v>
      </c>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row>
    <row r="80" spans="1:219" ht="13.9" customHeight="1">
      <c r="A80" s="392"/>
      <c r="B80" s="160"/>
      <c r="C80" s="161"/>
      <c r="D80" s="161"/>
      <c r="E80" s="255"/>
      <c r="F80" s="396">
        <v>0</v>
      </c>
      <c r="G80" s="181"/>
      <c r="H80" s="186"/>
      <c r="I80" s="162"/>
      <c r="J80" s="163"/>
      <c r="K80" s="164"/>
      <c r="L80" s="164"/>
      <c r="M80" s="187"/>
      <c r="N80" s="458"/>
      <c r="O80" s="463"/>
      <c r="P80" s="190"/>
      <c r="Q80" s="165"/>
      <c r="R80" s="166"/>
      <c r="S80" s="191"/>
      <c r="T80" s="195"/>
      <c r="U80" s="167"/>
      <c r="V80" s="196"/>
      <c r="W80" s="199">
        <f t="shared" si="16"/>
        <v>0</v>
      </c>
      <c r="X80" s="344">
        <f>IF(G80&gt;0,HLOOKUP(C80,'Utility Allowances'!$O$33:$S$34,2),0)</f>
        <v>0</v>
      </c>
      <c r="Y80" s="345">
        <f t="shared" si="17"/>
        <v>0</v>
      </c>
      <c r="Z80" s="168">
        <f t="shared" si="18"/>
        <v>0</v>
      </c>
      <c r="AA80" s="346">
        <f t="shared" si="19"/>
        <v>0</v>
      </c>
      <c r="AB80" s="344">
        <f>IF(Y80&gt;0,VLOOKUP($Y80,'Reference Data 2'!$B$7:$C$71,2),0)</f>
        <v>0</v>
      </c>
      <c r="AC80" s="347">
        <f t="shared" si="20"/>
        <v>0</v>
      </c>
      <c r="AD80" s="348">
        <f t="shared" si="21"/>
        <v>0</v>
      </c>
      <c r="AE80" s="349">
        <f>IF(Y80&gt;0,VLOOKUP($Y80,'Reference Data 2'!$B$9:$D$71,3),0)</f>
        <v>0</v>
      </c>
      <c r="AF80" s="347">
        <f t="shared" si="22"/>
        <v>0</v>
      </c>
      <c r="AG80" s="346">
        <f t="shared" si="23"/>
        <v>0</v>
      </c>
      <c r="AH80" s="350">
        <f t="shared" si="24"/>
        <v>0</v>
      </c>
      <c r="AI80" s="351">
        <f t="shared" si="25"/>
        <v>0</v>
      </c>
      <c r="AJ80" s="352">
        <f t="shared" si="26"/>
        <v>0</v>
      </c>
      <c r="AK80" s="349">
        <f>IF(AA80&gt;0,VLOOKUP(C80,'Reference Data 1'!$N$13:$O$17,2),0)</f>
        <v>0</v>
      </c>
      <c r="AL80" s="346">
        <f t="shared" si="27"/>
        <v>0</v>
      </c>
      <c r="AM80" s="353">
        <f t="shared" si="28"/>
        <v>0</v>
      </c>
      <c r="AN80" s="354">
        <f t="shared" si="29"/>
        <v>0</v>
      </c>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row>
    <row r="81" spans="1:219" ht="13.9" customHeight="1">
      <c r="A81" s="392"/>
      <c r="B81" s="160"/>
      <c r="C81" s="161"/>
      <c r="D81" s="161"/>
      <c r="E81" s="255"/>
      <c r="F81" s="396">
        <v>0</v>
      </c>
      <c r="G81" s="181"/>
      <c r="H81" s="186"/>
      <c r="I81" s="162"/>
      <c r="J81" s="163"/>
      <c r="K81" s="164"/>
      <c r="L81" s="164"/>
      <c r="M81" s="187"/>
      <c r="N81" s="458"/>
      <c r="O81" s="463"/>
      <c r="P81" s="190"/>
      <c r="Q81" s="165"/>
      <c r="R81" s="166"/>
      <c r="S81" s="191"/>
      <c r="T81" s="195"/>
      <c r="U81" s="167"/>
      <c r="V81" s="196"/>
      <c r="W81" s="199">
        <f t="shared" si="16"/>
        <v>0</v>
      </c>
      <c r="X81" s="344">
        <f>IF(G81&gt;0,HLOOKUP(C81,'Utility Allowances'!$O$33:$S$34,2),0)</f>
        <v>0</v>
      </c>
      <c r="Y81" s="345">
        <f t="shared" si="17"/>
        <v>0</v>
      </c>
      <c r="Z81" s="168">
        <f t="shared" si="18"/>
        <v>0</v>
      </c>
      <c r="AA81" s="346">
        <f t="shared" si="19"/>
        <v>0</v>
      </c>
      <c r="AB81" s="344">
        <f>IF(Y81&gt;0,VLOOKUP($Y81,'Reference Data 2'!$B$7:$C$71,2),0)</f>
        <v>0</v>
      </c>
      <c r="AC81" s="347">
        <f t="shared" si="20"/>
        <v>0</v>
      </c>
      <c r="AD81" s="348">
        <f t="shared" si="21"/>
        <v>0</v>
      </c>
      <c r="AE81" s="349">
        <f>IF(Y81&gt;0,VLOOKUP($Y81,'Reference Data 2'!$B$9:$D$71,3),0)</f>
        <v>0</v>
      </c>
      <c r="AF81" s="347">
        <f t="shared" si="22"/>
        <v>0</v>
      </c>
      <c r="AG81" s="346">
        <f t="shared" si="23"/>
        <v>0</v>
      </c>
      <c r="AH81" s="350">
        <f t="shared" si="24"/>
        <v>0</v>
      </c>
      <c r="AI81" s="351">
        <f t="shared" si="25"/>
        <v>0</v>
      </c>
      <c r="AJ81" s="352">
        <f t="shared" si="26"/>
        <v>0</v>
      </c>
      <c r="AK81" s="349">
        <f>IF(AA81&gt;0,VLOOKUP(C81,'Reference Data 1'!$N$13:$O$17,2),0)</f>
        <v>0</v>
      </c>
      <c r="AL81" s="346">
        <f t="shared" si="27"/>
        <v>0</v>
      </c>
      <c r="AM81" s="353">
        <f t="shared" si="28"/>
        <v>0</v>
      </c>
      <c r="AN81" s="354">
        <f t="shared" si="29"/>
        <v>0</v>
      </c>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row>
    <row r="82" spans="1:219" ht="13.9" customHeight="1">
      <c r="A82" s="392"/>
      <c r="B82" s="160"/>
      <c r="C82" s="161"/>
      <c r="D82" s="161"/>
      <c r="E82" s="255"/>
      <c r="F82" s="396">
        <v>0</v>
      </c>
      <c r="G82" s="181"/>
      <c r="H82" s="186"/>
      <c r="I82" s="162"/>
      <c r="J82" s="163"/>
      <c r="K82" s="164"/>
      <c r="L82" s="164"/>
      <c r="M82" s="187"/>
      <c r="N82" s="458"/>
      <c r="O82" s="463"/>
      <c r="P82" s="190"/>
      <c r="Q82" s="165"/>
      <c r="R82" s="166"/>
      <c r="S82" s="191"/>
      <c r="T82" s="195"/>
      <c r="U82" s="167"/>
      <c r="V82" s="196"/>
      <c r="W82" s="199">
        <f t="shared" si="16"/>
        <v>0</v>
      </c>
      <c r="X82" s="344">
        <f>IF(G82&gt;0,HLOOKUP(C82,'Utility Allowances'!$O$33:$S$34,2),0)</f>
        <v>0</v>
      </c>
      <c r="Y82" s="345">
        <f t="shared" si="17"/>
        <v>0</v>
      </c>
      <c r="Z82" s="168">
        <f t="shared" si="18"/>
        <v>0</v>
      </c>
      <c r="AA82" s="346">
        <f t="shared" si="19"/>
        <v>0</v>
      </c>
      <c r="AB82" s="344">
        <f>IF(Y82&gt;0,VLOOKUP($Y82,'Reference Data 2'!$B$7:$C$71,2),0)</f>
        <v>0</v>
      </c>
      <c r="AC82" s="347">
        <f t="shared" si="20"/>
        <v>0</v>
      </c>
      <c r="AD82" s="348">
        <f t="shared" si="21"/>
        <v>0</v>
      </c>
      <c r="AE82" s="349">
        <f>IF(Y82&gt;0,VLOOKUP($Y82,'Reference Data 2'!$B$9:$D$71,3),0)</f>
        <v>0</v>
      </c>
      <c r="AF82" s="347">
        <f t="shared" si="22"/>
        <v>0</v>
      </c>
      <c r="AG82" s="346">
        <f t="shared" si="23"/>
        <v>0</v>
      </c>
      <c r="AH82" s="350">
        <f t="shared" si="24"/>
        <v>0</v>
      </c>
      <c r="AI82" s="351">
        <f t="shared" si="25"/>
        <v>0</v>
      </c>
      <c r="AJ82" s="352">
        <f t="shared" si="26"/>
        <v>0</v>
      </c>
      <c r="AK82" s="349">
        <f>IF(AA82&gt;0,VLOOKUP(C82,'Reference Data 1'!$N$13:$O$17,2),0)</f>
        <v>0</v>
      </c>
      <c r="AL82" s="346">
        <f t="shared" si="27"/>
        <v>0</v>
      </c>
      <c r="AM82" s="353">
        <f t="shared" si="28"/>
        <v>0</v>
      </c>
      <c r="AN82" s="354">
        <f t="shared" si="29"/>
        <v>0</v>
      </c>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row>
    <row r="83" spans="1:219" ht="13.9" customHeight="1">
      <c r="A83" s="392"/>
      <c r="B83" s="160"/>
      <c r="C83" s="161"/>
      <c r="D83" s="161"/>
      <c r="E83" s="255"/>
      <c r="F83" s="396">
        <v>0</v>
      </c>
      <c r="G83" s="181"/>
      <c r="H83" s="186"/>
      <c r="I83" s="162"/>
      <c r="J83" s="163"/>
      <c r="K83" s="164"/>
      <c r="L83" s="164"/>
      <c r="M83" s="187"/>
      <c r="N83" s="458"/>
      <c r="O83" s="463"/>
      <c r="P83" s="190"/>
      <c r="Q83" s="165"/>
      <c r="R83" s="166"/>
      <c r="S83" s="191"/>
      <c r="T83" s="195"/>
      <c r="U83" s="167"/>
      <c r="V83" s="196"/>
      <c r="W83" s="199">
        <f t="shared" si="16"/>
        <v>0</v>
      </c>
      <c r="X83" s="344">
        <f>IF(G83&gt;0,HLOOKUP(C83,'Utility Allowances'!$O$33:$S$34,2),0)</f>
        <v>0</v>
      </c>
      <c r="Y83" s="345">
        <f t="shared" si="17"/>
        <v>0</v>
      </c>
      <c r="Z83" s="168">
        <f t="shared" si="18"/>
        <v>0</v>
      </c>
      <c r="AA83" s="346">
        <f t="shared" si="19"/>
        <v>0</v>
      </c>
      <c r="AB83" s="344">
        <f>IF(Y83&gt;0,VLOOKUP($Y83,'Reference Data 2'!$B$7:$C$71,2),0)</f>
        <v>0</v>
      </c>
      <c r="AC83" s="347">
        <f t="shared" si="20"/>
        <v>0</v>
      </c>
      <c r="AD83" s="348">
        <f t="shared" si="21"/>
        <v>0</v>
      </c>
      <c r="AE83" s="349">
        <f>IF(Y83&gt;0,VLOOKUP($Y83,'Reference Data 2'!$B$9:$D$71,3),0)</f>
        <v>0</v>
      </c>
      <c r="AF83" s="347">
        <f t="shared" si="22"/>
        <v>0</v>
      </c>
      <c r="AG83" s="346">
        <f t="shared" si="23"/>
        <v>0</v>
      </c>
      <c r="AH83" s="350">
        <f t="shared" si="24"/>
        <v>0</v>
      </c>
      <c r="AI83" s="351">
        <f t="shared" si="25"/>
        <v>0</v>
      </c>
      <c r="AJ83" s="352">
        <f t="shared" si="26"/>
        <v>0</v>
      </c>
      <c r="AK83" s="349">
        <f>IF(AA83&gt;0,VLOOKUP(C83,'Reference Data 1'!$N$13:$O$17,2),0)</f>
        <v>0</v>
      </c>
      <c r="AL83" s="346">
        <f t="shared" si="27"/>
        <v>0</v>
      </c>
      <c r="AM83" s="353">
        <f t="shared" si="28"/>
        <v>0</v>
      </c>
      <c r="AN83" s="354">
        <f t="shared" si="29"/>
        <v>0</v>
      </c>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row>
    <row r="84" spans="1:219" ht="13.9" customHeight="1">
      <c r="A84" s="392"/>
      <c r="B84" s="160"/>
      <c r="C84" s="161"/>
      <c r="D84" s="161"/>
      <c r="E84" s="255"/>
      <c r="F84" s="396">
        <v>0</v>
      </c>
      <c r="G84" s="181"/>
      <c r="H84" s="186"/>
      <c r="I84" s="162"/>
      <c r="J84" s="163"/>
      <c r="K84" s="164"/>
      <c r="L84" s="164"/>
      <c r="M84" s="187"/>
      <c r="N84" s="458"/>
      <c r="O84" s="463"/>
      <c r="P84" s="190"/>
      <c r="Q84" s="165"/>
      <c r="R84" s="166"/>
      <c r="S84" s="191"/>
      <c r="T84" s="195"/>
      <c r="U84" s="167"/>
      <c r="V84" s="196"/>
      <c r="W84" s="199">
        <f t="shared" si="16"/>
        <v>0</v>
      </c>
      <c r="X84" s="344">
        <f>IF(G84&gt;0,HLOOKUP(C84,'Utility Allowances'!$O$33:$S$34,2),0)</f>
        <v>0</v>
      </c>
      <c r="Y84" s="345">
        <f t="shared" si="17"/>
        <v>0</v>
      </c>
      <c r="Z84" s="168">
        <f t="shared" si="18"/>
        <v>0</v>
      </c>
      <c r="AA84" s="346">
        <f t="shared" si="19"/>
        <v>0</v>
      </c>
      <c r="AB84" s="344">
        <f>IF(Y84&gt;0,VLOOKUP($Y84,'Reference Data 2'!$B$7:$C$71,2),0)</f>
        <v>0</v>
      </c>
      <c r="AC84" s="347">
        <f t="shared" si="20"/>
        <v>0</v>
      </c>
      <c r="AD84" s="348">
        <f t="shared" si="21"/>
        <v>0</v>
      </c>
      <c r="AE84" s="349">
        <f>IF(Y84&gt;0,VLOOKUP($Y84,'Reference Data 2'!$B$9:$D$71,3),0)</f>
        <v>0</v>
      </c>
      <c r="AF84" s="347">
        <f t="shared" si="22"/>
        <v>0</v>
      </c>
      <c r="AG84" s="346">
        <f t="shared" si="23"/>
        <v>0</v>
      </c>
      <c r="AH84" s="350">
        <f t="shared" si="24"/>
        <v>0</v>
      </c>
      <c r="AI84" s="351">
        <f t="shared" si="25"/>
        <v>0</v>
      </c>
      <c r="AJ84" s="352">
        <f t="shared" si="26"/>
        <v>0</v>
      </c>
      <c r="AK84" s="349">
        <f>IF(AA84&gt;0,VLOOKUP(C84,'Reference Data 1'!$N$13:$O$17,2),0)</f>
        <v>0</v>
      </c>
      <c r="AL84" s="346">
        <f t="shared" si="27"/>
        <v>0</v>
      </c>
      <c r="AM84" s="353">
        <f t="shared" si="28"/>
        <v>0</v>
      </c>
      <c r="AN84" s="354">
        <f t="shared" si="29"/>
        <v>0</v>
      </c>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row>
    <row r="85" spans="1:219" ht="13.9" customHeight="1">
      <c r="A85" s="392"/>
      <c r="B85" s="160"/>
      <c r="C85" s="161"/>
      <c r="D85" s="161"/>
      <c r="E85" s="255"/>
      <c r="F85" s="396">
        <v>0</v>
      </c>
      <c r="G85" s="181"/>
      <c r="H85" s="186"/>
      <c r="I85" s="162"/>
      <c r="J85" s="163"/>
      <c r="K85" s="164"/>
      <c r="L85" s="164"/>
      <c r="M85" s="187"/>
      <c r="N85" s="458"/>
      <c r="O85" s="463"/>
      <c r="P85" s="190"/>
      <c r="Q85" s="165"/>
      <c r="R85" s="166"/>
      <c r="S85" s="191"/>
      <c r="T85" s="195"/>
      <c r="U85" s="167"/>
      <c r="V85" s="196"/>
      <c r="W85" s="199">
        <f t="shared" si="16"/>
        <v>0</v>
      </c>
      <c r="X85" s="344">
        <f>IF(G85&gt;0,HLOOKUP(C85,'Utility Allowances'!$O$33:$S$34,2),0)</f>
        <v>0</v>
      </c>
      <c r="Y85" s="345">
        <f t="shared" si="17"/>
        <v>0</v>
      </c>
      <c r="Z85" s="168">
        <f t="shared" si="18"/>
        <v>0</v>
      </c>
      <c r="AA85" s="346">
        <f t="shared" si="19"/>
        <v>0</v>
      </c>
      <c r="AB85" s="344">
        <f>IF(Y85&gt;0,VLOOKUP($Y85,'Reference Data 2'!$B$7:$C$71,2),0)</f>
        <v>0</v>
      </c>
      <c r="AC85" s="347">
        <f t="shared" si="20"/>
        <v>0</v>
      </c>
      <c r="AD85" s="348">
        <f t="shared" si="21"/>
        <v>0</v>
      </c>
      <c r="AE85" s="349">
        <f>IF(Y85&gt;0,VLOOKUP($Y85,'Reference Data 2'!$B$9:$D$71,3),0)</f>
        <v>0</v>
      </c>
      <c r="AF85" s="347">
        <f t="shared" si="22"/>
        <v>0</v>
      </c>
      <c r="AG85" s="346">
        <f t="shared" si="23"/>
        <v>0</v>
      </c>
      <c r="AH85" s="350">
        <f t="shared" si="24"/>
        <v>0</v>
      </c>
      <c r="AI85" s="351">
        <f t="shared" si="25"/>
        <v>0</v>
      </c>
      <c r="AJ85" s="352">
        <f t="shared" si="26"/>
        <v>0</v>
      </c>
      <c r="AK85" s="349">
        <f>IF(AA85&gt;0,VLOOKUP(C85,'Reference Data 1'!$N$13:$O$17,2),0)</f>
        <v>0</v>
      </c>
      <c r="AL85" s="346">
        <f t="shared" si="27"/>
        <v>0</v>
      </c>
      <c r="AM85" s="353">
        <f t="shared" si="28"/>
        <v>0</v>
      </c>
      <c r="AN85" s="354">
        <f t="shared" si="29"/>
        <v>0</v>
      </c>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row>
    <row r="86" spans="1:219" ht="13.9" customHeight="1">
      <c r="A86" s="392"/>
      <c r="B86" s="160"/>
      <c r="C86" s="161"/>
      <c r="D86" s="161"/>
      <c r="E86" s="255"/>
      <c r="F86" s="396">
        <v>0</v>
      </c>
      <c r="G86" s="181"/>
      <c r="H86" s="186"/>
      <c r="I86" s="162"/>
      <c r="J86" s="163"/>
      <c r="K86" s="164"/>
      <c r="L86" s="164"/>
      <c r="M86" s="187"/>
      <c r="N86" s="458"/>
      <c r="O86" s="463"/>
      <c r="P86" s="190"/>
      <c r="Q86" s="165"/>
      <c r="R86" s="166"/>
      <c r="S86" s="191"/>
      <c r="T86" s="195"/>
      <c r="U86" s="167"/>
      <c r="V86" s="196"/>
      <c r="W86" s="199">
        <f t="shared" si="16"/>
        <v>0</v>
      </c>
      <c r="X86" s="344">
        <f>IF(G86&gt;0,HLOOKUP(C86,'Utility Allowances'!$O$33:$S$34,2),0)</f>
        <v>0</v>
      </c>
      <c r="Y86" s="345">
        <f t="shared" si="17"/>
        <v>0</v>
      </c>
      <c r="Z86" s="168">
        <f t="shared" si="18"/>
        <v>0</v>
      </c>
      <c r="AA86" s="346">
        <f t="shared" si="19"/>
        <v>0</v>
      </c>
      <c r="AB86" s="344">
        <f>IF(Y86&gt;0,VLOOKUP($Y86,'Reference Data 2'!$B$7:$C$71,2),0)</f>
        <v>0</v>
      </c>
      <c r="AC86" s="347">
        <f t="shared" si="20"/>
        <v>0</v>
      </c>
      <c r="AD86" s="348">
        <f t="shared" si="21"/>
        <v>0</v>
      </c>
      <c r="AE86" s="349">
        <f>IF(Y86&gt;0,VLOOKUP($Y86,'Reference Data 2'!$B$9:$D$71,3),0)</f>
        <v>0</v>
      </c>
      <c r="AF86" s="347">
        <f t="shared" si="22"/>
        <v>0</v>
      </c>
      <c r="AG86" s="346">
        <f t="shared" si="23"/>
        <v>0</v>
      </c>
      <c r="AH86" s="350">
        <f t="shared" si="24"/>
        <v>0</v>
      </c>
      <c r="AI86" s="351">
        <f t="shared" si="25"/>
        <v>0</v>
      </c>
      <c r="AJ86" s="352">
        <f t="shared" si="26"/>
        <v>0</v>
      </c>
      <c r="AK86" s="349">
        <f>IF(AA86&gt;0,VLOOKUP(C86,'Reference Data 1'!$N$13:$O$17,2),0)</f>
        <v>0</v>
      </c>
      <c r="AL86" s="346">
        <f t="shared" si="27"/>
        <v>0</v>
      </c>
      <c r="AM86" s="353">
        <f t="shared" si="28"/>
        <v>0</v>
      </c>
      <c r="AN86" s="354">
        <f t="shared" si="29"/>
        <v>0</v>
      </c>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row>
    <row r="87" spans="1:219" ht="13.9" customHeight="1">
      <c r="A87" s="392"/>
      <c r="B87" s="160"/>
      <c r="C87" s="161"/>
      <c r="D87" s="161"/>
      <c r="E87" s="255"/>
      <c r="F87" s="396">
        <v>0</v>
      </c>
      <c r="G87" s="181"/>
      <c r="H87" s="186"/>
      <c r="I87" s="162"/>
      <c r="J87" s="163"/>
      <c r="K87" s="164"/>
      <c r="L87" s="164"/>
      <c r="M87" s="187"/>
      <c r="N87" s="458"/>
      <c r="O87" s="463"/>
      <c r="P87" s="190"/>
      <c r="Q87" s="165"/>
      <c r="R87" s="166"/>
      <c r="S87" s="191"/>
      <c r="T87" s="195"/>
      <c r="U87" s="167"/>
      <c r="V87" s="196"/>
      <c r="W87" s="199">
        <f t="shared" si="16"/>
        <v>0</v>
      </c>
      <c r="X87" s="344">
        <f>IF(G87&gt;0,HLOOKUP(C87,'Utility Allowances'!$O$33:$S$34,2),0)</f>
        <v>0</v>
      </c>
      <c r="Y87" s="345">
        <f t="shared" si="17"/>
        <v>0</v>
      </c>
      <c r="Z87" s="168">
        <f t="shared" si="18"/>
        <v>0</v>
      </c>
      <c r="AA87" s="346">
        <f t="shared" si="19"/>
        <v>0</v>
      </c>
      <c r="AB87" s="344">
        <f>IF(Y87&gt;0,VLOOKUP($Y87,'Reference Data 2'!$B$7:$C$71,2),0)</f>
        <v>0</v>
      </c>
      <c r="AC87" s="347">
        <f t="shared" si="20"/>
        <v>0</v>
      </c>
      <c r="AD87" s="348">
        <f t="shared" si="21"/>
        <v>0</v>
      </c>
      <c r="AE87" s="349">
        <f>IF(Y87&gt;0,VLOOKUP($Y87,'Reference Data 2'!$B$9:$D$71,3),0)</f>
        <v>0</v>
      </c>
      <c r="AF87" s="347">
        <f t="shared" si="22"/>
        <v>0</v>
      </c>
      <c r="AG87" s="346">
        <f t="shared" si="23"/>
        <v>0</v>
      </c>
      <c r="AH87" s="350">
        <f t="shared" si="24"/>
        <v>0</v>
      </c>
      <c r="AI87" s="351">
        <f t="shared" si="25"/>
        <v>0</v>
      </c>
      <c r="AJ87" s="352">
        <f t="shared" si="26"/>
        <v>0</v>
      </c>
      <c r="AK87" s="349">
        <f>IF(AA87&gt;0,VLOOKUP(C87,'Reference Data 1'!$N$13:$O$17,2),0)</f>
        <v>0</v>
      </c>
      <c r="AL87" s="346">
        <f t="shared" si="27"/>
        <v>0</v>
      </c>
      <c r="AM87" s="353">
        <f t="shared" si="28"/>
        <v>0</v>
      </c>
      <c r="AN87" s="354">
        <f t="shared" si="29"/>
        <v>0</v>
      </c>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row>
    <row r="88" spans="1:219" ht="13.9" customHeight="1">
      <c r="A88" s="392"/>
      <c r="B88" s="160"/>
      <c r="C88" s="161"/>
      <c r="D88" s="161"/>
      <c r="E88" s="255"/>
      <c r="F88" s="396">
        <v>0</v>
      </c>
      <c r="G88" s="181"/>
      <c r="H88" s="186"/>
      <c r="I88" s="162"/>
      <c r="J88" s="163"/>
      <c r="K88" s="164"/>
      <c r="L88" s="164"/>
      <c r="M88" s="187"/>
      <c r="N88" s="458"/>
      <c r="O88" s="463"/>
      <c r="P88" s="190"/>
      <c r="Q88" s="165"/>
      <c r="R88" s="166"/>
      <c r="S88" s="191"/>
      <c r="T88" s="195"/>
      <c r="U88" s="167"/>
      <c r="V88" s="196"/>
      <c r="W88" s="199">
        <f t="shared" si="16"/>
        <v>0</v>
      </c>
      <c r="X88" s="344">
        <f>IF(G88&gt;0,HLOOKUP(C88,'Utility Allowances'!$O$33:$S$34,2),0)</f>
        <v>0</v>
      </c>
      <c r="Y88" s="345">
        <f t="shared" si="17"/>
        <v>0</v>
      </c>
      <c r="Z88" s="168">
        <f t="shared" si="18"/>
        <v>0</v>
      </c>
      <c r="AA88" s="346">
        <f t="shared" si="19"/>
        <v>0</v>
      </c>
      <c r="AB88" s="344">
        <f>IF(Y88&gt;0,VLOOKUP($Y88,'Reference Data 2'!$B$7:$C$71,2),0)</f>
        <v>0</v>
      </c>
      <c r="AC88" s="347">
        <f t="shared" si="20"/>
        <v>0</v>
      </c>
      <c r="AD88" s="348">
        <f t="shared" si="21"/>
        <v>0</v>
      </c>
      <c r="AE88" s="349">
        <f>IF(Y88&gt;0,VLOOKUP($Y88,'Reference Data 2'!$B$9:$D$71,3),0)</f>
        <v>0</v>
      </c>
      <c r="AF88" s="347">
        <f t="shared" si="22"/>
        <v>0</v>
      </c>
      <c r="AG88" s="346">
        <f t="shared" si="23"/>
        <v>0</v>
      </c>
      <c r="AH88" s="350">
        <f t="shared" si="24"/>
        <v>0</v>
      </c>
      <c r="AI88" s="351">
        <f t="shared" si="25"/>
        <v>0</v>
      </c>
      <c r="AJ88" s="352">
        <f t="shared" si="26"/>
        <v>0</v>
      </c>
      <c r="AK88" s="349">
        <f>IF(AA88&gt;0,VLOOKUP(C88,'Reference Data 1'!$N$13:$O$17,2),0)</f>
        <v>0</v>
      </c>
      <c r="AL88" s="346">
        <f t="shared" si="27"/>
        <v>0</v>
      </c>
      <c r="AM88" s="353">
        <f t="shared" si="28"/>
        <v>0</v>
      </c>
      <c r="AN88" s="354">
        <f t="shared" si="29"/>
        <v>0</v>
      </c>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row>
    <row r="89" spans="1:219" ht="13.9" customHeight="1">
      <c r="A89" s="392"/>
      <c r="B89" s="160"/>
      <c r="C89" s="161"/>
      <c r="D89" s="161"/>
      <c r="E89" s="255"/>
      <c r="F89" s="396">
        <v>0</v>
      </c>
      <c r="G89" s="181"/>
      <c r="H89" s="186"/>
      <c r="I89" s="162"/>
      <c r="J89" s="163"/>
      <c r="K89" s="164"/>
      <c r="L89" s="164"/>
      <c r="M89" s="187"/>
      <c r="N89" s="458"/>
      <c r="O89" s="463"/>
      <c r="P89" s="190"/>
      <c r="Q89" s="165"/>
      <c r="R89" s="166"/>
      <c r="S89" s="191"/>
      <c r="T89" s="195"/>
      <c r="U89" s="167"/>
      <c r="V89" s="196"/>
      <c r="W89" s="199">
        <f t="shared" si="16"/>
        <v>0</v>
      </c>
      <c r="X89" s="344">
        <f>IF(G89&gt;0,HLOOKUP(C89,'Utility Allowances'!$O$33:$S$34,2),0)</f>
        <v>0</v>
      </c>
      <c r="Y89" s="345">
        <f t="shared" si="17"/>
        <v>0</v>
      </c>
      <c r="Z89" s="168">
        <f t="shared" si="18"/>
        <v>0</v>
      </c>
      <c r="AA89" s="346">
        <f t="shared" si="19"/>
        <v>0</v>
      </c>
      <c r="AB89" s="344">
        <f>IF(Y89&gt;0,VLOOKUP($Y89,'Reference Data 2'!$B$7:$C$71,2),0)</f>
        <v>0</v>
      </c>
      <c r="AC89" s="347">
        <f t="shared" si="20"/>
        <v>0</v>
      </c>
      <c r="AD89" s="348">
        <f t="shared" si="21"/>
        <v>0</v>
      </c>
      <c r="AE89" s="349">
        <f>IF(Y89&gt;0,VLOOKUP($Y89,'Reference Data 2'!$B$9:$D$71,3),0)</f>
        <v>0</v>
      </c>
      <c r="AF89" s="347">
        <f t="shared" si="22"/>
        <v>0</v>
      </c>
      <c r="AG89" s="346">
        <f t="shared" si="23"/>
        <v>0</v>
      </c>
      <c r="AH89" s="350">
        <f t="shared" si="24"/>
        <v>0</v>
      </c>
      <c r="AI89" s="351">
        <f t="shared" si="25"/>
        <v>0</v>
      </c>
      <c r="AJ89" s="352">
        <f t="shared" si="26"/>
        <v>0</v>
      </c>
      <c r="AK89" s="349">
        <f>IF(AA89&gt;0,VLOOKUP(C89,'Reference Data 1'!$N$13:$O$17,2),0)</f>
        <v>0</v>
      </c>
      <c r="AL89" s="346">
        <f t="shared" si="27"/>
        <v>0</v>
      </c>
      <c r="AM89" s="353">
        <f t="shared" si="28"/>
        <v>0</v>
      </c>
      <c r="AN89" s="354">
        <f t="shared" si="29"/>
        <v>0</v>
      </c>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row>
    <row r="90" spans="1:219" ht="13.9" customHeight="1">
      <c r="A90" s="392"/>
      <c r="B90" s="160"/>
      <c r="C90" s="161"/>
      <c r="D90" s="161"/>
      <c r="E90" s="255"/>
      <c r="F90" s="396">
        <v>0</v>
      </c>
      <c r="G90" s="181"/>
      <c r="H90" s="186"/>
      <c r="I90" s="162"/>
      <c r="J90" s="163"/>
      <c r="K90" s="164"/>
      <c r="L90" s="164"/>
      <c r="M90" s="187"/>
      <c r="N90" s="458"/>
      <c r="O90" s="463"/>
      <c r="P90" s="190"/>
      <c r="Q90" s="165"/>
      <c r="R90" s="166"/>
      <c r="S90" s="191"/>
      <c r="T90" s="195"/>
      <c r="U90" s="167"/>
      <c r="V90" s="196"/>
      <c r="W90" s="199">
        <f t="shared" si="16"/>
        <v>0</v>
      </c>
      <c r="X90" s="344">
        <f>IF(G90&gt;0,HLOOKUP(C90,'Utility Allowances'!$O$33:$S$34,2),0)</f>
        <v>0</v>
      </c>
      <c r="Y90" s="345">
        <f t="shared" si="17"/>
        <v>0</v>
      </c>
      <c r="Z90" s="168">
        <f t="shared" si="18"/>
        <v>0</v>
      </c>
      <c r="AA90" s="346">
        <f t="shared" si="19"/>
        <v>0</v>
      </c>
      <c r="AB90" s="344">
        <f>IF(Y90&gt;0,VLOOKUP($Y90,'Reference Data 2'!$B$7:$C$71,2),0)</f>
        <v>0</v>
      </c>
      <c r="AC90" s="347">
        <f t="shared" si="20"/>
        <v>0</v>
      </c>
      <c r="AD90" s="348">
        <f t="shared" si="21"/>
        <v>0</v>
      </c>
      <c r="AE90" s="349">
        <f>IF(Y90&gt;0,VLOOKUP($Y90,'Reference Data 2'!$B$9:$D$71,3),0)</f>
        <v>0</v>
      </c>
      <c r="AF90" s="347">
        <f t="shared" si="22"/>
        <v>0</v>
      </c>
      <c r="AG90" s="346">
        <f t="shared" si="23"/>
        <v>0</v>
      </c>
      <c r="AH90" s="350">
        <f t="shared" si="24"/>
        <v>0</v>
      </c>
      <c r="AI90" s="351">
        <f t="shared" si="25"/>
        <v>0</v>
      </c>
      <c r="AJ90" s="352">
        <f t="shared" si="26"/>
        <v>0</v>
      </c>
      <c r="AK90" s="349">
        <f>IF(AA90&gt;0,VLOOKUP(C90,'Reference Data 1'!$N$13:$O$17,2),0)</f>
        <v>0</v>
      </c>
      <c r="AL90" s="346">
        <f t="shared" si="27"/>
        <v>0</v>
      </c>
      <c r="AM90" s="353">
        <f t="shared" si="28"/>
        <v>0</v>
      </c>
      <c r="AN90" s="354">
        <f t="shared" si="29"/>
        <v>0</v>
      </c>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row>
    <row r="91" spans="1:219" ht="13.9" customHeight="1">
      <c r="A91" s="392"/>
      <c r="B91" s="160"/>
      <c r="C91" s="161"/>
      <c r="D91" s="161"/>
      <c r="E91" s="255"/>
      <c r="F91" s="396">
        <v>0</v>
      </c>
      <c r="G91" s="181"/>
      <c r="H91" s="186"/>
      <c r="I91" s="162"/>
      <c r="J91" s="163"/>
      <c r="K91" s="164"/>
      <c r="L91" s="164"/>
      <c r="M91" s="187"/>
      <c r="N91" s="458"/>
      <c r="O91" s="463"/>
      <c r="P91" s="190"/>
      <c r="Q91" s="165"/>
      <c r="R91" s="166"/>
      <c r="S91" s="191"/>
      <c r="T91" s="195"/>
      <c r="U91" s="167"/>
      <c r="V91" s="196"/>
      <c r="W91" s="199">
        <f t="shared" si="16"/>
        <v>0</v>
      </c>
      <c r="X91" s="344">
        <f>IF(G91&gt;0,HLOOKUP(C91,'Utility Allowances'!$O$33:$S$34,2),0)</f>
        <v>0</v>
      </c>
      <c r="Y91" s="345">
        <f t="shared" si="17"/>
        <v>0</v>
      </c>
      <c r="Z91" s="168">
        <f t="shared" si="18"/>
        <v>0</v>
      </c>
      <c r="AA91" s="346">
        <f t="shared" si="19"/>
        <v>0</v>
      </c>
      <c r="AB91" s="344">
        <f>IF(Y91&gt;0,VLOOKUP($Y91,'Reference Data 2'!$B$7:$C$71,2),0)</f>
        <v>0</v>
      </c>
      <c r="AC91" s="347">
        <f t="shared" si="20"/>
        <v>0</v>
      </c>
      <c r="AD91" s="348">
        <f t="shared" si="21"/>
        <v>0</v>
      </c>
      <c r="AE91" s="349">
        <f>IF(Y91&gt;0,VLOOKUP($Y91,'Reference Data 2'!$B$9:$D$71,3),0)</f>
        <v>0</v>
      </c>
      <c r="AF91" s="347">
        <f t="shared" si="22"/>
        <v>0</v>
      </c>
      <c r="AG91" s="346">
        <f t="shared" si="23"/>
        <v>0</v>
      </c>
      <c r="AH91" s="350">
        <f t="shared" si="24"/>
        <v>0</v>
      </c>
      <c r="AI91" s="351">
        <f t="shared" si="25"/>
        <v>0</v>
      </c>
      <c r="AJ91" s="352">
        <f t="shared" si="26"/>
        <v>0</v>
      </c>
      <c r="AK91" s="349">
        <f>IF(AA91&gt;0,VLOOKUP(C91,'Reference Data 1'!$N$13:$O$17,2),0)</f>
        <v>0</v>
      </c>
      <c r="AL91" s="346">
        <f t="shared" si="27"/>
        <v>0</v>
      </c>
      <c r="AM91" s="353">
        <f t="shared" si="28"/>
        <v>0</v>
      </c>
      <c r="AN91" s="354">
        <f t="shared" si="29"/>
        <v>0</v>
      </c>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row>
    <row r="92" spans="1:219" ht="13.9" customHeight="1">
      <c r="A92" s="392"/>
      <c r="B92" s="160"/>
      <c r="C92" s="161"/>
      <c r="D92" s="161"/>
      <c r="E92" s="255"/>
      <c r="F92" s="396">
        <v>0</v>
      </c>
      <c r="G92" s="181"/>
      <c r="H92" s="186"/>
      <c r="I92" s="162"/>
      <c r="J92" s="163"/>
      <c r="K92" s="164"/>
      <c r="L92" s="164"/>
      <c r="M92" s="187"/>
      <c r="N92" s="458"/>
      <c r="O92" s="463"/>
      <c r="P92" s="190"/>
      <c r="Q92" s="165"/>
      <c r="R92" s="166"/>
      <c r="S92" s="191"/>
      <c r="T92" s="195"/>
      <c r="U92" s="167"/>
      <c r="V92" s="196"/>
      <c r="W92" s="199">
        <f t="shared" si="16"/>
        <v>0</v>
      </c>
      <c r="X92" s="344">
        <f>IF(G92&gt;0,HLOOKUP(C92,'Utility Allowances'!$O$33:$S$34,2),0)</f>
        <v>0</v>
      </c>
      <c r="Y92" s="345">
        <f t="shared" si="17"/>
        <v>0</v>
      </c>
      <c r="Z92" s="168">
        <f t="shared" si="18"/>
        <v>0</v>
      </c>
      <c r="AA92" s="346">
        <f t="shared" si="19"/>
        <v>0</v>
      </c>
      <c r="AB92" s="344">
        <f>IF(Y92&gt;0,VLOOKUP($Y92,'Reference Data 2'!$B$7:$C$71,2),0)</f>
        <v>0</v>
      </c>
      <c r="AC92" s="347">
        <f t="shared" si="20"/>
        <v>0</v>
      </c>
      <c r="AD92" s="348">
        <f t="shared" si="21"/>
        <v>0</v>
      </c>
      <c r="AE92" s="349">
        <f>IF(Y92&gt;0,VLOOKUP($Y92,'Reference Data 2'!$B$9:$D$71,3),0)</f>
        <v>0</v>
      </c>
      <c r="AF92" s="347">
        <f t="shared" si="22"/>
        <v>0</v>
      </c>
      <c r="AG92" s="346">
        <f t="shared" si="23"/>
        <v>0</v>
      </c>
      <c r="AH92" s="350">
        <f t="shared" si="24"/>
        <v>0</v>
      </c>
      <c r="AI92" s="351">
        <f t="shared" si="25"/>
        <v>0</v>
      </c>
      <c r="AJ92" s="352">
        <f t="shared" si="26"/>
        <v>0</v>
      </c>
      <c r="AK92" s="349">
        <f>IF(AA92&gt;0,VLOOKUP(C92,'Reference Data 1'!$N$13:$O$17,2),0)</f>
        <v>0</v>
      </c>
      <c r="AL92" s="346">
        <f t="shared" si="27"/>
        <v>0</v>
      </c>
      <c r="AM92" s="353">
        <f t="shared" si="28"/>
        <v>0</v>
      </c>
      <c r="AN92" s="354">
        <f t="shared" si="29"/>
        <v>0</v>
      </c>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row>
    <row r="93" spans="1:219" ht="13.9" customHeight="1">
      <c r="A93" s="392"/>
      <c r="B93" s="160"/>
      <c r="C93" s="161"/>
      <c r="D93" s="161"/>
      <c r="E93" s="255"/>
      <c r="F93" s="396">
        <v>0</v>
      </c>
      <c r="G93" s="181"/>
      <c r="H93" s="186"/>
      <c r="I93" s="162"/>
      <c r="J93" s="163"/>
      <c r="K93" s="164"/>
      <c r="L93" s="164"/>
      <c r="M93" s="187"/>
      <c r="N93" s="458"/>
      <c r="O93" s="463"/>
      <c r="P93" s="190"/>
      <c r="Q93" s="165"/>
      <c r="R93" s="166"/>
      <c r="S93" s="191"/>
      <c r="T93" s="195"/>
      <c r="U93" s="167"/>
      <c r="V93" s="196"/>
      <c r="W93" s="199">
        <f t="shared" si="16"/>
        <v>0</v>
      </c>
      <c r="X93" s="344">
        <f>IF(G93&gt;0,HLOOKUP(C93,'Utility Allowances'!$O$33:$S$34,2),0)</f>
        <v>0</v>
      </c>
      <c r="Y93" s="345">
        <f t="shared" si="17"/>
        <v>0</v>
      </c>
      <c r="Z93" s="168">
        <f t="shared" si="18"/>
        <v>0</v>
      </c>
      <c r="AA93" s="346">
        <f t="shared" si="19"/>
        <v>0</v>
      </c>
      <c r="AB93" s="344">
        <f>IF(Y93&gt;0,VLOOKUP($Y93,'Reference Data 2'!$B$7:$C$71,2),0)</f>
        <v>0</v>
      </c>
      <c r="AC93" s="347">
        <f t="shared" si="20"/>
        <v>0</v>
      </c>
      <c r="AD93" s="348">
        <f t="shared" si="21"/>
        <v>0</v>
      </c>
      <c r="AE93" s="349">
        <f>IF(Y93&gt;0,VLOOKUP($Y93,'Reference Data 2'!$B$9:$D$71,3),0)</f>
        <v>0</v>
      </c>
      <c r="AF93" s="347">
        <f t="shared" si="22"/>
        <v>0</v>
      </c>
      <c r="AG93" s="346">
        <f t="shared" si="23"/>
        <v>0</v>
      </c>
      <c r="AH93" s="350">
        <f t="shared" si="24"/>
        <v>0</v>
      </c>
      <c r="AI93" s="351">
        <f t="shared" si="25"/>
        <v>0</v>
      </c>
      <c r="AJ93" s="352">
        <f t="shared" si="26"/>
        <v>0</v>
      </c>
      <c r="AK93" s="349">
        <f>IF(AA93&gt;0,VLOOKUP(C93,'Reference Data 1'!$N$13:$O$17,2),0)</f>
        <v>0</v>
      </c>
      <c r="AL93" s="346">
        <f t="shared" si="27"/>
        <v>0</v>
      </c>
      <c r="AM93" s="353">
        <f t="shared" si="28"/>
        <v>0</v>
      </c>
      <c r="AN93" s="354">
        <f t="shared" si="29"/>
        <v>0</v>
      </c>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row>
    <row r="94" spans="1:219" ht="13.9" customHeight="1">
      <c r="A94" s="392"/>
      <c r="B94" s="160"/>
      <c r="C94" s="161"/>
      <c r="D94" s="161"/>
      <c r="E94" s="255"/>
      <c r="F94" s="396">
        <v>0</v>
      </c>
      <c r="G94" s="181"/>
      <c r="H94" s="186"/>
      <c r="I94" s="162"/>
      <c r="J94" s="163"/>
      <c r="K94" s="164"/>
      <c r="L94" s="164"/>
      <c r="M94" s="187"/>
      <c r="N94" s="458"/>
      <c r="O94" s="463"/>
      <c r="P94" s="190"/>
      <c r="Q94" s="165"/>
      <c r="R94" s="166"/>
      <c r="S94" s="191"/>
      <c r="T94" s="195"/>
      <c r="U94" s="167"/>
      <c r="V94" s="196"/>
      <c r="W94" s="199">
        <f t="shared" si="16"/>
        <v>0</v>
      </c>
      <c r="X94" s="344">
        <f>IF(G94&gt;0,HLOOKUP(C94,'Utility Allowances'!$O$33:$S$34,2),0)</f>
        <v>0</v>
      </c>
      <c r="Y94" s="345">
        <f t="shared" si="17"/>
        <v>0</v>
      </c>
      <c r="Z94" s="168">
        <f t="shared" si="18"/>
        <v>0</v>
      </c>
      <c r="AA94" s="346">
        <f t="shared" si="19"/>
        <v>0</v>
      </c>
      <c r="AB94" s="344">
        <f>IF(Y94&gt;0,VLOOKUP($Y94,'Reference Data 2'!$B$7:$C$71,2),0)</f>
        <v>0</v>
      </c>
      <c r="AC94" s="347">
        <f t="shared" si="20"/>
        <v>0</v>
      </c>
      <c r="AD94" s="348">
        <f t="shared" si="21"/>
        <v>0</v>
      </c>
      <c r="AE94" s="349">
        <f>IF(Y94&gt;0,VLOOKUP($Y94,'Reference Data 2'!$B$9:$D$71,3),0)</f>
        <v>0</v>
      </c>
      <c r="AF94" s="347">
        <f t="shared" si="22"/>
        <v>0</v>
      </c>
      <c r="AG94" s="346">
        <f t="shared" si="23"/>
        <v>0</v>
      </c>
      <c r="AH94" s="350">
        <f t="shared" si="24"/>
        <v>0</v>
      </c>
      <c r="AI94" s="351">
        <f t="shared" si="25"/>
        <v>0</v>
      </c>
      <c r="AJ94" s="352">
        <f t="shared" si="26"/>
        <v>0</v>
      </c>
      <c r="AK94" s="349">
        <f>IF(AA94&gt;0,VLOOKUP(C94,'Reference Data 1'!$N$13:$O$17,2),0)</f>
        <v>0</v>
      </c>
      <c r="AL94" s="346">
        <f t="shared" si="27"/>
        <v>0</v>
      </c>
      <c r="AM94" s="353">
        <f t="shared" si="28"/>
        <v>0</v>
      </c>
      <c r="AN94" s="354">
        <f t="shared" si="29"/>
        <v>0</v>
      </c>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row>
    <row r="95" spans="1:219" ht="13.9" customHeight="1">
      <c r="A95" s="392"/>
      <c r="B95" s="160"/>
      <c r="C95" s="161"/>
      <c r="D95" s="161"/>
      <c r="E95" s="255"/>
      <c r="F95" s="396">
        <v>0</v>
      </c>
      <c r="G95" s="181"/>
      <c r="H95" s="186"/>
      <c r="I95" s="162"/>
      <c r="J95" s="163"/>
      <c r="K95" s="164"/>
      <c r="L95" s="164"/>
      <c r="M95" s="187"/>
      <c r="N95" s="458"/>
      <c r="O95" s="463"/>
      <c r="P95" s="190"/>
      <c r="Q95" s="165"/>
      <c r="R95" s="166"/>
      <c r="S95" s="191"/>
      <c r="T95" s="195"/>
      <c r="U95" s="167"/>
      <c r="V95" s="196"/>
      <c r="W95" s="199">
        <f t="shared" si="16"/>
        <v>0</v>
      </c>
      <c r="X95" s="344">
        <f>IF(G95&gt;0,HLOOKUP(C95,'Utility Allowances'!$O$33:$S$34,2),0)</f>
        <v>0</v>
      </c>
      <c r="Y95" s="345">
        <f t="shared" si="17"/>
        <v>0</v>
      </c>
      <c r="Z95" s="168">
        <f t="shared" si="18"/>
        <v>0</v>
      </c>
      <c r="AA95" s="346">
        <f t="shared" si="19"/>
        <v>0</v>
      </c>
      <c r="AB95" s="344">
        <f>IF(Y95&gt;0,VLOOKUP($Y95,'Reference Data 2'!$B$7:$C$71,2),0)</f>
        <v>0</v>
      </c>
      <c r="AC95" s="347">
        <f t="shared" si="20"/>
        <v>0</v>
      </c>
      <c r="AD95" s="348">
        <f t="shared" si="21"/>
        <v>0</v>
      </c>
      <c r="AE95" s="349">
        <f>IF(Y95&gt;0,VLOOKUP($Y95,'Reference Data 2'!$B$9:$D$71,3),0)</f>
        <v>0</v>
      </c>
      <c r="AF95" s="347">
        <f t="shared" si="22"/>
        <v>0</v>
      </c>
      <c r="AG95" s="346">
        <f t="shared" si="23"/>
        <v>0</v>
      </c>
      <c r="AH95" s="350">
        <f t="shared" si="24"/>
        <v>0</v>
      </c>
      <c r="AI95" s="351">
        <f t="shared" si="25"/>
        <v>0</v>
      </c>
      <c r="AJ95" s="352">
        <f t="shared" si="26"/>
        <v>0</v>
      </c>
      <c r="AK95" s="349">
        <f>IF(AA95&gt;0,VLOOKUP(C95,'Reference Data 1'!$N$13:$O$17,2),0)</f>
        <v>0</v>
      </c>
      <c r="AL95" s="346">
        <f t="shared" si="27"/>
        <v>0</v>
      </c>
      <c r="AM95" s="353">
        <f t="shared" si="28"/>
        <v>0</v>
      </c>
      <c r="AN95" s="354">
        <f t="shared" si="29"/>
        <v>0</v>
      </c>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row>
    <row r="96" spans="1:219" ht="13.9" customHeight="1">
      <c r="A96" s="392"/>
      <c r="B96" s="160"/>
      <c r="C96" s="161"/>
      <c r="D96" s="161"/>
      <c r="E96" s="255"/>
      <c r="F96" s="396">
        <v>0</v>
      </c>
      <c r="G96" s="181"/>
      <c r="H96" s="186"/>
      <c r="I96" s="162"/>
      <c r="J96" s="163"/>
      <c r="K96" s="164"/>
      <c r="L96" s="164"/>
      <c r="M96" s="187"/>
      <c r="N96" s="458"/>
      <c r="O96" s="463"/>
      <c r="P96" s="190"/>
      <c r="Q96" s="165"/>
      <c r="R96" s="166"/>
      <c r="S96" s="191"/>
      <c r="T96" s="195"/>
      <c r="U96" s="167"/>
      <c r="V96" s="196"/>
      <c r="W96" s="199">
        <f t="shared" si="16"/>
        <v>0</v>
      </c>
      <c r="X96" s="344">
        <f>IF(G96&gt;0,HLOOKUP(C96,'Utility Allowances'!$O$33:$S$34,2),0)</f>
        <v>0</v>
      </c>
      <c r="Y96" s="345">
        <f t="shared" si="17"/>
        <v>0</v>
      </c>
      <c r="Z96" s="168">
        <f t="shared" si="18"/>
        <v>0</v>
      </c>
      <c r="AA96" s="346">
        <f t="shared" si="19"/>
        <v>0</v>
      </c>
      <c r="AB96" s="344">
        <f>IF(Y96&gt;0,VLOOKUP($Y96,'Reference Data 2'!$B$7:$C$71,2),0)</f>
        <v>0</v>
      </c>
      <c r="AC96" s="347">
        <f t="shared" si="20"/>
        <v>0</v>
      </c>
      <c r="AD96" s="348">
        <f t="shared" si="21"/>
        <v>0</v>
      </c>
      <c r="AE96" s="349">
        <f>IF(Y96&gt;0,VLOOKUP($Y96,'Reference Data 2'!$B$9:$D$71,3),0)</f>
        <v>0</v>
      </c>
      <c r="AF96" s="347">
        <f t="shared" si="22"/>
        <v>0</v>
      </c>
      <c r="AG96" s="346">
        <f t="shared" si="23"/>
        <v>0</v>
      </c>
      <c r="AH96" s="350">
        <f t="shared" si="24"/>
        <v>0</v>
      </c>
      <c r="AI96" s="351">
        <f t="shared" si="25"/>
        <v>0</v>
      </c>
      <c r="AJ96" s="352">
        <f t="shared" si="26"/>
        <v>0</v>
      </c>
      <c r="AK96" s="349">
        <f>IF(AA96&gt;0,VLOOKUP(C96,'Reference Data 1'!$N$13:$O$17,2),0)</f>
        <v>0</v>
      </c>
      <c r="AL96" s="346">
        <f t="shared" si="27"/>
        <v>0</v>
      </c>
      <c r="AM96" s="353">
        <f t="shared" si="28"/>
        <v>0</v>
      </c>
      <c r="AN96" s="354">
        <f t="shared" si="29"/>
        <v>0</v>
      </c>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row>
    <row r="97" spans="1:219" ht="13.9" customHeight="1">
      <c r="A97" s="392"/>
      <c r="B97" s="160"/>
      <c r="C97" s="161"/>
      <c r="D97" s="161"/>
      <c r="E97" s="255"/>
      <c r="F97" s="396">
        <v>0</v>
      </c>
      <c r="G97" s="181"/>
      <c r="H97" s="186"/>
      <c r="I97" s="162"/>
      <c r="J97" s="163"/>
      <c r="K97" s="164"/>
      <c r="L97" s="164"/>
      <c r="M97" s="187"/>
      <c r="N97" s="458"/>
      <c r="O97" s="463"/>
      <c r="P97" s="190"/>
      <c r="Q97" s="165"/>
      <c r="R97" s="166"/>
      <c r="S97" s="191"/>
      <c r="T97" s="195"/>
      <c r="U97" s="167"/>
      <c r="V97" s="196"/>
      <c r="W97" s="199">
        <f t="shared" si="16"/>
        <v>0</v>
      </c>
      <c r="X97" s="344">
        <f>IF(G97&gt;0,HLOOKUP(C97,'Utility Allowances'!$O$33:$S$34,2),0)</f>
        <v>0</v>
      </c>
      <c r="Y97" s="345">
        <f t="shared" si="17"/>
        <v>0</v>
      </c>
      <c r="Z97" s="168">
        <f t="shared" si="18"/>
        <v>0</v>
      </c>
      <c r="AA97" s="346">
        <f t="shared" si="19"/>
        <v>0</v>
      </c>
      <c r="AB97" s="344">
        <f>IF(Y97&gt;0,VLOOKUP($Y97,'Reference Data 2'!$B$7:$C$71,2),0)</f>
        <v>0</v>
      </c>
      <c r="AC97" s="347">
        <f t="shared" si="20"/>
        <v>0</v>
      </c>
      <c r="AD97" s="348">
        <f t="shared" si="21"/>
        <v>0</v>
      </c>
      <c r="AE97" s="349">
        <f>IF(Y97&gt;0,VLOOKUP($Y97,'Reference Data 2'!$B$9:$D$71,3),0)</f>
        <v>0</v>
      </c>
      <c r="AF97" s="347">
        <f t="shared" si="22"/>
        <v>0</v>
      </c>
      <c r="AG97" s="346">
        <f t="shared" si="23"/>
        <v>0</v>
      </c>
      <c r="AH97" s="350">
        <f t="shared" si="24"/>
        <v>0</v>
      </c>
      <c r="AI97" s="351">
        <f t="shared" si="25"/>
        <v>0</v>
      </c>
      <c r="AJ97" s="352">
        <f t="shared" si="26"/>
        <v>0</v>
      </c>
      <c r="AK97" s="349">
        <f>IF(AA97&gt;0,VLOOKUP(C97,'Reference Data 1'!$N$13:$O$17,2),0)</f>
        <v>0</v>
      </c>
      <c r="AL97" s="346">
        <f t="shared" si="27"/>
        <v>0</v>
      </c>
      <c r="AM97" s="353">
        <f t="shared" si="28"/>
        <v>0</v>
      </c>
      <c r="AN97" s="354">
        <f t="shared" si="29"/>
        <v>0</v>
      </c>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row>
    <row r="98" spans="1:219" ht="13.9" customHeight="1">
      <c r="A98" s="392"/>
      <c r="B98" s="160"/>
      <c r="C98" s="161"/>
      <c r="D98" s="161"/>
      <c r="E98" s="255"/>
      <c r="F98" s="396">
        <v>0</v>
      </c>
      <c r="G98" s="181"/>
      <c r="H98" s="186"/>
      <c r="I98" s="162"/>
      <c r="J98" s="163"/>
      <c r="K98" s="164"/>
      <c r="L98" s="164"/>
      <c r="M98" s="187"/>
      <c r="N98" s="458"/>
      <c r="O98" s="463"/>
      <c r="P98" s="190"/>
      <c r="Q98" s="165"/>
      <c r="R98" s="166"/>
      <c r="S98" s="191"/>
      <c r="T98" s="195"/>
      <c r="U98" s="167"/>
      <c r="V98" s="196"/>
      <c r="W98" s="199">
        <f t="shared" si="16"/>
        <v>0</v>
      </c>
      <c r="X98" s="344">
        <f>IF(G98&gt;0,HLOOKUP(C98,'Utility Allowances'!$O$33:$S$34,2),0)</f>
        <v>0</v>
      </c>
      <c r="Y98" s="345">
        <f t="shared" si="17"/>
        <v>0</v>
      </c>
      <c r="Z98" s="168">
        <f t="shared" si="18"/>
        <v>0</v>
      </c>
      <c r="AA98" s="346">
        <f t="shared" si="19"/>
        <v>0</v>
      </c>
      <c r="AB98" s="344">
        <f>IF(Y98&gt;0,VLOOKUP($Y98,'Reference Data 2'!$B$7:$C$71,2),0)</f>
        <v>0</v>
      </c>
      <c r="AC98" s="347">
        <f t="shared" si="20"/>
        <v>0</v>
      </c>
      <c r="AD98" s="348">
        <f t="shared" si="21"/>
        <v>0</v>
      </c>
      <c r="AE98" s="349">
        <f>IF(Y98&gt;0,VLOOKUP($Y98,'Reference Data 2'!$B$9:$D$71,3),0)</f>
        <v>0</v>
      </c>
      <c r="AF98" s="347">
        <f t="shared" si="22"/>
        <v>0</v>
      </c>
      <c r="AG98" s="346">
        <f t="shared" si="23"/>
        <v>0</v>
      </c>
      <c r="AH98" s="350">
        <f t="shared" si="24"/>
        <v>0</v>
      </c>
      <c r="AI98" s="351">
        <f t="shared" si="25"/>
        <v>0</v>
      </c>
      <c r="AJ98" s="352">
        <f t="shared" si="26"/>
        <v>0</v>
      </c>
      <c r="AK98" s="349">
        <f>IF(AA98&gt;0,VLOOKUP(C98,'Reference Data 1'!$N$13:$O$17,2),0)</f>
        <v>0</v>
      </c>
      <c r="AL98" s="346">
        <f t="shared" si="27"/>
        <v>0</v>
      </c>
      <c r="AM98" s="353">
        <f t="shared" si="28"/>
        <v>0</v>
      </c>
      <c r="AN98" s="354">
        <f t="shared" si="29"/>
        <v>0</v>
      </c>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row>
    <row r="99" spans="1:219" ht="13.9" customHeight="1">
      <c r="A99" s="392"/>
      <c r="B99" s="160"/>
      <c r="C99" s="161"/>
      <c r="D99" s="161"/>
      <c r="E99" s="255"/>
      <c r="F99" s="396">
        <v>0</v>
      </c>
      <c r="G99" s="181"/>
      <c r="H99" s="186"/>
      <c r="I99" s="162"/>
      <c r="J99" s="163"/>
      <c r="K99" s="164"/>
      <c r="L99" s="164"/>
      <c r="M99" s="187"/>
      <c r="N99" s="458"/>
      <c r="O99" s="463"/>
      <c r="P99" s="190"/>
      <c r="Q99" s="165"/>
      <c r="R99" s="166"/>
      <c r="S99" s="191"/>
      <c r="T99" s="195"/>
      <c r="U99" s="167"/>
      <c r="V99" s="196"/>
      <c r="W99" s="199">
        <f t="shared" si="16"/>
        <v>0</v>
      </c>
      <c r="X99" s="344">
        <f>IF(G99&gt;0,HLOOKUP(C99,'Utility Allowances'!$O$33:$S$34,2),0)</f>
        <v>0</v>
      </c>
      <c r="Y99" s="345">
        <f t="shared" si="17"/>
        <v>0</v>
      </c>
      <c r="Z99" s="168">
        <f t="shared" si="18"/>
        <v>0</v>
      </c>
      <c r="AA99" s="346">
        <f t="shared" si="19"/>
        <v>0</v>
      </c>
      <c r="AB99" s="344">
        <f>IF(Y99&gt;0,VLOOKUP($Y99,'Reference Data 2'!$B$7:$C$71,2),0)</f>
        <v>0</v>
      </c>
      <c r="AC99" s="347">
        <f t="shared" si="20"/>
        <v>0</v>
      </c>
      <c r="AD99" s="348">
        <f t="shared" si="21"/>
        <v>0</v>
      </c>
      <c r="AE99" s="349">
        <f>IF(Y99&gt;0,VLOOKUP($Y99,'Reference Data 2'!$B$9:$D$71,3),0)</f>
        <v>0</v>
      </c>
      <c r="AF99" s="347">
        <f t="shared" si="22"/>
        <v>0</v>
      </c>
      <c r="AG99" s="346">
        <f t="shared" si="23"/>
        <v>0</v>
      </c>
      <c r="AH99" s="350">
        <f t="shared" si="24"/>
        <v>0</v>
      </c>
      <c r="AI99" s="351">
        <f t="shared" si="25"/>
        <v>0</v>
      </c>
      <c r="AJ99" s="352">
        <f t="shared" si="26"/>
        <v>0</v>
      </c>
      <c r="AK99" s="349">
        <f>IF(AA99&gt;0,VLOOKUP(C99,'Reference Data 1'!$N$13:$O$17,2),0)</f>
        <v>0</v>
      </c>
      <c r="AL99" s="346">
        <f t="shared" si="27"/>
        <v>0</v>
      </c>
      <c r="AM99" s="353">
        <f t="shared" si="28"/>
        <v>0</v>
      </c>
      <c r="AN99" s="354">
        <f t="shared" si="29"/>
        <v>0</v>
      </c>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row>
    <row r="100" spans="1:219" ht="13.9" customHeight="1">
      <c r="A100" s="392"/>
      <c r="B100" s="160"/>
      <c r="C100" s="161"/>
      <c r="D100" s="161"/>
      <c r="E100" s="255"/>
      <c r="F100" s="396">
        <v>0</v>
      </c>
      <c r="G100" s="181"/>
      <c r="H100" s="186"/>
      <c r="I100" s="162"/>
      <c r="J100" s="163"/>
      <c r="K100" s="164"/>
      <c r="L100" s="164"/>
      <c r="M100" s="187"/>
      <c r="N100" s="458"/>
      <c r="O100" s="463"/>
      <c r="P100" s="190"/>
      <c r="Q100" s="165"/>
      <c r="R100" s="166"/>
      <c r="S100" s="191"/>
      <c r="T100" s="195"/>
      <c r="U100" s="167"/>
      <c r="V100" s="196"/>
      <c r="W100" s="199">
        <f t="shared" si="16"/>
        <v>0</v>
      </c>
      <c r="X100" s="344">
        <f>IF(G100&gt;0,HLOOKUP(C100,'Utility Allowances'!$O$33:$S$34,2),0)</f>
        <v>0</v>
      </c>
      <c r="Y100" s="345">
        <f t="shared" si="17"/>
        <v>0</v>
      </c>
      <c r="Z100" s="168">
        <f t="shared" si="18"/>
        <v>0</v>
      </c>
      <c r="AA100" s="346">
        <f t="shared" si="19"/>
        <v>0</v>
      </c>
      <c r="AB100" s="344">
        <f>IF(Y100&gt;0,VLOOKUP($Y100,'Reference Data 2'!$B$7:$C$71,2),0)</f>
        <v>0</v>
      </c>
      <c r="AC100" s="347">
        <f t="shared" si="20"/>
        <v>0</v>
      </c>
      <c r="AD100" s="348">
        <f t="shared" si="21"/>
        <v>0</v>
      </c>
      <c r="AE100" s="349">
        <f>IF(Y100&gt;0,VLOOKUP($Y100,'Reference Data 2'!$B$9:$D$71,3),0)</f>
        <v>0</v>
      </c>
      <c r="AF100" s="347">
        <f t="shared" si="22"/>
        <v>0</v>
      </c>
      <c r="AG100" s="346">
        <f t="shared" si="23"/>
        <v>0</v>
      </c>
      <c r="AH100" s="350">
        <f t="shared" si="24"/>
        <v>0</v>
      </c>
      <c r="AI100" s="351">
        <f t="shared" si="25"/>
        <v>0</v>
      </c>
      <c r="AJ100" s="352">
        <f t="shared" si="26"/>
        <v>0</v>
      </c>
      <c r="AK100" s="349">
        <f>IF(AA100&gt;0,VLOOKUP(C100,'Reference Data 1'!$N$13:$O$17,2),0)</f>
        <v>0</v>
      </c>
      <c r="AL100" s="346">
        <f t="shared" si="27"/>
        <v>0</v>
      </c>
      <c r="AM100" s="353">
        <f t="shared" si="28"/>
        <v>0</v>
      </c>
      <c r="AN100" s="354">
        <f t="shared" si="29"/>
        <v>0</v>
      </c>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row>
    <row r="101" spans="1:219" ht="13.9" customHeight="1">
      <c r="A101" s="392"/>
      <c r="B101" s="160"/>
      <c r="C101" s="161"/>
      <c r="D101" s="161"/>
      <c r="E101" s="255"/>
      <c r="F101" s="396">
        <v>0</v>
      </c>
      <c r="G101" s="181"/>
      <c r="H101" s="186"/>
      <c r="I101" s="162"/>
      <c r="J101" s="163"/>
      <c r="K101" s="164"/>
      <c r="L101" s="164"/>
      <c r="M101" s="187"/>
      <c r="N101" s="458"/>
      <c r="O101" s="463"/>
      <c r="P101" s="190"/>
      <c r="Q101" s="165"/>
      <c r="R101" s="166"/>
      <c r="S101" s="191"/>
      <c r="T101" s="195"/>
      <c r="U101" s="167"/>
      <c r="V101" s="196"/>
      <c r="W101" s="199">
        <f t="shared" si="16"/>
        <v>0</v>
      </c>
      <c r="X101" s="344">
        <f>IF(G101&gt;0,HLOOKUP(C101,'Utility Allowances'!$O$33:$S$34,2),0)</f>
        <v>0</v>
      </c>
      <c r="Y101" s="345">
        <f t="shared" si="17"/>
        <v>0</v>
      </c>
      <c r="Z101" s="168">
        <f t="shared" si="18"/>
        <v>0</v>
      </c>
      <c r="AA101" s="346">
        <f t="shared" si="19"/>
        <v>0</v>
      </c>
      <c r="AB101" s="344">
        <f>IF(Y101&gt;0,VLOOKUP($Y101,'Reference Data 2'!$B$7:$C$71,2),0)</f>
        <v>0</v>
      </c>
      <c r="AC101" s="347">
        <f t="shared" si="20"/>
        <v>0</v>
      </c>
      <c r="AD101" s="348">
        <f t="shared" si="21"/>
        <v>0</v>
      </c>
      <c r="AE101" s="349">
        <f>IF(Y101&gt;0,VLOOKUP($Y101,'Reference Data 2'!$B$9:$D$71,3),0)</f>
        <v>0</v>
      </c>
      <c r="AF101" s="347">
        <f t="shared" si="22"/>
        <v>0</v>
      </c>
      <c r="AG101" s="346">
        <f t="shared" si="23"/>
        <v>0</v>
      </c>
      <c r="AH101" s="350">
        <f t="shared" si="24"/>
        <v>0</v>
      </c>
      <c r="AI101" s="351">
        <f t="shared" si="25"/>
        <v>0</v>
      </c>
      <c r="AJ101" s="352">
        <f t="shared" si="26"/>
        <v>0</v>
      </c>
      <c r="AK101" s="349">
        <f>IF(AA101&gt;0,VLOOKUP(C101,'Reference Data 1'!$N$13:$O$17,2),0)</f>
        <v>0</v>
      </c>
      <c r="AL101" s="346">
        <f t="shared" si="27"/>
        <v>0</v>
      </c>
      <c r="AM101" s="353">
        <f t="shared" si="28"/>
        <v>0</v>
      </c>
      <c r="AN101" s="354">
        <f t="shared" si="29"/>
        <v>0</v>
      </c>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row>
    <row r="102" spans="1:219" ht="13.9" customHeight="1">
      <c r="A102" s="392"/>
      <c r="B102" s="160"/>
      <c r="C102" s="161"/>
      <c r="D102" s="161"/>
      <c r="E102" s="255"/>
      <c r="F102" s="396">
        <v>0</v>
      </c>
      <c r="G102" s="181"/>
      <c r="H102" s="186"/>
      <c r="I102" s="162"/>
      <c r="J102" s="163"/>
      <c r="K102" s="164"/>
      <c r="L102" s="164"/>
      <c r="M102" s="187"/>
      <c r="N102" s="458"/>
      <c r="O102" s="463"/>
      <c r="P102" s="190"/>
      <c r="Q102" s="165"/>
      <c r="R102" s="166"/>
      <c r="S102" s="191"/>
      <c r="T102" s="195"/>
      <c r="U102" s="167"/>
      <c r="V102" s="196"/>
      <c r="W102" s="199">
        <f t="shared" si="16"/>
        <v>0</v>
      </c>
      <c r="X102" s="344">
        <f>IF(G102&gt;0,HLOOKUP(C102,'Utility Allowances'!$O$33:$S$34,2),0)</f>
        <v>0</v>
      </c>
      <c r="Y102" s="345">
        <f t="shared" si="17"/>
        <v>0</v>
      </c>
      <c r="Z102" s="168">
        <f t="shared" si="18"/>
        <v>0</v>
      </c>
      <c r="AA102" s="346">
        <f t="shared" si="19"/>
        <v>0</v>
      </c>
      <c r="AB102" s="344">
        <f>IF(Y102&gt;0,VLOOKUP($Y102,'Reference Data 2'!$B$7:$C$71,2),0)</f>
        <v>0</v>
      </c>
      <c r="AC102" s="347">
        <f t="shared" si="20"/>
        <v>0</v>
      </c>
      <c r="AD102" s="348">
        <f t="shared" si="21"/>
        <v>0</v>
      </c>
      <c r="AE102" s="349">
        <f>IF(Y102&gt;0,VLOOKUP($Y102,'Reference Data 2'!$B$9:$D$71,3),0)</f>
        <v>0</v>
      </c>
      <c r="AF102" s="347">
        <f t="shared" si="22"/>
        <v>0</v>
      </c>
      <c r="AG102" s="346">
        <f t="shared" si="23"/>
        <v>0</v>
      </c>
      <c r="AH102" s="350">
        <f t="shared" si="24"/>
        <v>0</v>
      </c>
      <c r="AI102" s="351">
        <f t="shared" si="25"/>
        <v>0</v>
      </c>
      <c r="AJ102" s="352">
        <f t="shared" si="26"/>
        <v>0</v>
      </c>
      <c r="AK102" s="349">
        <f>IF(AA102&gt;0,VLOOKUP(C102,'Reference Data 1'!$N$13:$O$17,2),0)</f>
        <v>0</v>
      </c>
      <c r="AL102" s="346">
        <f t="shared" si="27"/>
        <v>0</v>
      </c>
      <c r="AM102" s="353">
        <f t="shared" si="28"/>
        <v>0</v>
      </c>
      <c r="AN102" s="354">
        <f t="shared" si="29"/>
        <v>0</v>
      </c>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row>
    <row r="103" spans="1:219" ht="13.9" customHeight="1">
      <c r="A103" s="392"/>
      <c r="B103" s="160"/>
      <c r="C103" s="161"/>
      <c r="D103" s="161"/>
      <c r="E103" s="255"/>
      <c r="F103" s="396">
        <v>0</v>
      </c>
      <c r="G103" s="181"/>
      <c r="H103" s="186"/>
      <c r="I103" s="162"/>
      <c r="J103" s="163"/>
      <c r="K103" s="164"/>
      <c r="L103" s="164"/>
      <c r="M103" s="187"/>
      <c r="N103" s="458"/>
      <c r="O103" s="463"/>
      <c r="P103" s="190"/>
      <c r="Q103" s="165"/>
      <c r="R103" s="166"/>
      <c r="S103" s="191"/>
      <c r="T103" s="195"/>
      <c r="U103" s="167"/>
      <c r="V103" s="196"/>
      <c r="W103" s="199">
        <f t="shared" si="16"/>
        <v>0</v>
      </c>
      <c r="X103" s="344">
        <f>IF(G103&gt;0,HLOOKUP(C103,'Utility Allowances'!$O$33:$S$34,2),0)</f>
        <v>0</v>
      </c>
      <c r="Y103" s="345">
        <f t="shared" si="17"/>
        <v>0</v>
      </c>
      <c r="Z103" s="168">
        <f t="shared" si="18"/>
        <v>0</v>
      </c>
      <c r="AA103" s="346">
        <f t="shared" si="19"/>
        <v>0</v>
      </c>
      <c r="AB103" s="344">
        <f>IF(Y103&gt;0,VLOOKUP($Y103,'Reference Data 2'!$B$7:$C$71,2),0)</f>
        <v>0</v>
      </c>
      <c r="AC103" s="347">
        <f t="shared" si="20"/>
        <v>0</v>
      </c>
      <c r="AD103" s="348">
        <f t="shared" si="21"/>
        <v>0</v>
      </c>
      <c r="AE103" s="349">
        <f>IF(Y103&gt;0,VLOOKUP($Y103,'Reference Data 2'!$B$9:$D$71,3),0)</f>
        <v>0</v>
      </c>
      <c r="AF103" s="347">
        <f t="shared" si="22"/>
        <v>0</v>
      </c>
      <c r="AG103" s="346">
        <f t="shared" si="23"/>
        <v>0</v>
      </c>
      <c r="AH103" s="350">
        <f t="shared" si="24"/>
        <v>0</v>
      </c>
      <c r="AI103" s="351">
        <f t="shared" si="25"/>
        <v>0</v>
      </c>
      <c r="AJ103" s="352">
        <f t="shared" si="26"/>
        <v>0</v>
      </c>
      <c r="AK103" s="349">
        <f>IF(AA103&gt;0,VLOOKUP(C103,'Reference Data 1'!$N$13:$O$17,2),0)</f>
        <v>0</v>
      </c>
      <c r="AL103" s="346">
        <f t="shared" si="27"/>
        <v>0</v>
      </c>
      <c r="AM103" s="353">
        <f t="shared" si="28"/>
        <v>0</v>
      </c>
      <c r="AN103" s="354">
        <f t="shared" si="29"/>
        <v>0</v>
      </c>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row>
    <row r="104" spans="1:219" ht="13.9" customHeight="1">
      <c r="A104" s="392"/>
      <c r="B104" s="160"/>
      <c r="C104" s="161"/>
      <c r="D104" s="161"/>
      <c r="E104" s="255"/>
      <c r="F104" s="396">
        <v>0</v>
      </c>
      <c r="G104" s="181"/>
      <c r="H104" s="186"/>
      <c r="I104" s="162"/>
      <c r="J104" s="163"/>
      <c r="K104" s="164"/>
      <c r="L104" s="164"/>
      <c r="M104" s="187"/>
      <c r="N104" s="458"/>
      <c r="O104" s="463"/>
      <c r="P104" s="190"/>
      <c r="Q104" s="165"/>
      <c r="R104" s="166"/>
      <c r="S104" s="191"/>
      <c r="T104" s="195"/>
      <c r="U104" s="167"/>
      <c r="V104" s="196"/>
      <c r="W104" s="199">
        <f t="shared" si="16"/>
        <v>0</v>
      </c>
      <c r="X104" s="344">
        <f>IF(G104&gt;0,HLOOKUP(C104,'Utility Allowances'!$O$33:$S$34,2),0)</f>
        <v>0</v>
      </c>
      <c r="Y104" s="345">
        <f t="shared" si="17"/>
        <v>0</v>
      </c>
      <c r="Z104" s="168">
        <f t="shared" si="18"/>
        <v>0</v>
      </c>
      <c r="AA104" s="346">
        <f t="shared" si="19"/>
        <v>0</v>
      </c>
      <c r="AB104" s="344">
        <f>IF(Y104&gt;0,VLOOKUP($Y104,'Reference Data 2'!$B$7:$C$71,2),0)</f>
        <v>0</v>
      </c>
      <c r="AC104" s="347">
        <f t="shared" si="20"/>
        <v>0</v>
      </c>
      <c r="AD104" s="348">
        <f t="shared" si="21"/>
        <v>0</v>
      </c>
      <c r="AE104" s="349">
        <f>IF(Y104&gt;0,VLOOKUP($Y104,'Reference Data 2'!$B$9:$D$71,3),0)</f>
        <v>0</v>
      </c>
      <c r="AF104" s="347">
        <f t="shared" si="22"/>
        <v>0</v>
      </c>
      <c r="AG104" s="346">
        <f t="shared" si="23"/>
        <v>0</v>
      </c>
      <c r="AH104" s="350">
        <f t="shared" si="24"/>
        <v>0</v>
      </c>
      <c r="AI104" s="351">
        <f t="shared" si="25"/>
        <v>0</v>
      </c>
      <c r="AJ104" s="352">
        <f t="shared" si="26"/>
        <v>0</v>
      </c>
      <c r="AK104" s="349">
        <f>IF(AA104&gt;0,VLOOKUP(C104,'Reference Data 1'!$N$13:$O$17,2),0)</f>
        <v>0</v>
      </c>
      <c r="AL104" s="346">
        <f t="shared" si="27"/>
        <v>0</v>
      </c>
      <c r="AM104" s="353">
        <f t="shared" si="28"/>
        <v>0</v>
      </c>
      <c r="AN104" s="354">
        <f t="shared" si="29"/>
        <v>0</v>
      </c>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row>
    <row r="105" spans="1:219" ht="13.9" customHeight="1">
      <c r="A105" s="392"/>
      <c r="B105" s="160"/>
      <c r="C105" s="161"/>
      <c r="D105" s="161"/>
      <c r="E105" s="255"/>
      <c r="F105" s="396">
        <v>0</v>
      </c>
      <c r="G105" s="181"/>
      <c r="H105" s="186"/>
      <c r="I105" s="162"/>
      <c r="J105" s="163"/>
      <c r="K105" s="164"/>
      <c r="L105" s="164"/>
      <c r="M105" s="187"/>
      <c r="N105" s="458"/>
      <c r="O105" s="463"/>
      <c r="P105" s="190"/>
      <c r="Q105" s="165"/>
      <c r="R105" s="166"/>
      <c r="S105" s="191"/>
      <c r="T105" s="195"/>
      <c r="U105" s="167"/>
      <c r="V105" s="196"/>
      <c r="W105" s="199">
        <f t="shared" si="16"/>
        <v>0</v>
      </c>
      <c r="X105" s="344">
        <f>IF(G105&gt;0,HLOOKUP(C105,'Utility Allowances'!$O$33:$S$34,2),0)</f>
        <v>0</v>
      </c>
      <c r="Y105" s="345">
        <f t="shared" si="17"/>
        <v>0</v>
      </c>
      <c r="Z105" s="168">
        <f t="shared" si="18"/>
        <v>0</v>
      </c>
      <c r="AA105" s="346">
        <f t="shared" si="19"/>
        <v>0</v>
      </c>
      <c r="AB105" s="344">
        <f>IF(Y105&gt;0,VLOOKUP($Y105,'Reference Data 2'!$B$7:$C$71,2),0)</f>
        <v>0</v>
      </c>
      <c r="AC105" s="347">
        <f t="shared" si="20"/>
        <v>0</v>
      </c>
      <c r="AD105" s="348">
        <f t="shared" si="21"/>
        <v>0</v>
      </c>
      <c r="AE105" s="349">
        <f>IF(Y105&gt;0,VLOOKUP($Y105,'Reference Data 2'!$B$9:$D$71,3),0)</f>
        <v>0</v>
      </c>
      <c r="AF105" s="347">
        <f t="shared" si="22"/>
        <v>0</v>
      </c>
      <c r="AG105" s="346">
        <f t="shared" si="23"/>
        <v>0</v>
      </c>
      <c r="AH105" s="350">
        <f t="shared" si="24"/>
        <v>0</v>
      </c>
      <c r="AI105" s="351">
        <f t="shared" si="25"/>
        <v>0</v>
      </c>
      <c r="AJ105" s="352">
        <f t="shared" si="26"/>
        <v>0</v>
      </c>
      <c r="AK105" s="349">
        <f>IF(AA105&gt;0,VLOOKUP(C105,'Reference Data 1'!$N$13:$O$17,2),0)</f>
        <v>0</v>
      </c>
      <c r="AL105" s="346">
        <f t="shared" si="27"/>
        <v>0</v>
      </c>
      <c r="AM105" s="353">
        <f t="shared" si="28"/>
        <v>0</v>
      </c>
      <c r="AN105" s="354">
        <f t="shared" si="29"/>
        <v>0</v>
      </c>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row>
    <row r="106" spans="1:219" ht="13.9" customHeight="1">
      <c r="A106" s="392"/>
      <c r="B106" s="160"/>
      <c r="C106" s="161"/>
      <c r="D106" s="161"/>
      <c r="E106" s="255"/>
      <c r="F106" s="396">
        <v>0</v>
      </c>
      <c r="G106" s="181"/>
      <c r="H106" s="186"/>
      <c r="I106" s="162"/>
      <c r="J106" s="163"/>
      <c r="K106" s="164"/>
      <c r="L106" s="164"/>
      <c r="M106" s="187"/>
      <c r="N106" s="458"/>
      <c r="O106" s="463"/>
      <c r="P106" s="190"/>
      <c r="Q106" s="165"/>
      <c r="R106" s="166"/>
      <c r="S106" s="191"/>
      <c r="T106" s="195"/>
      <c r="U106" s="167"/>
      <c r="V106" s="196"/>
      <c r="W106" s="199">
        <f t="shared" si="16"/>
        <v>0</v>
      </c>
      <c r="X106" s="344">
        <f>IF(G106&gt;0,HLOOKUP(C106,'Utility Allowances'!$O$33:$S$34,2),0)</f>
        <v>0</v>
      </c>
      <c r="Y106" s="345">
        <f t="shared" si="17"/>
        <v>0</v>
      </c>
      <c r="Z106" s="168">
        <f t="shared" si="18"/>
        <v>0</v>
      </c>
      <c r="AA106" s="346">
        <f t="shared" si="19"/>
        <v>0</v>
      </c>
      <c r="AB106" s="344">
        <f>IF(Y106&gt;0,VLOOKUP($Y106,'Reference Data 2'!$B$7:$C$71,2),0)</f>
        <v>0</v>
      </c>
      <c r="AC106" s="347">
        <f t="shared" si="20"/>
        <v>0</v>
      </c>
      <c r="AD106" s="348">
        <f t="shared" si="21"/>
        <v>0</v>
      </c>
      <c r="AE106" s="349">
        <f>IF(Y106&gt;0,VLOOKUP($Y106,'Reference Data 2'!$B$9:$D$71,3),0)</f>
        <v>0</v>
      </c>
      <c r="AF106" s="347">
        <f t="shared" si="22"/>
        <v>0</v>
      </c>
      <c r="AG106" s="346">
        <f t="shared" si="23"/>
        <v>0</v>
      </c>
      <c r="AH106" s="350">
        <f t="shared" si="24"/>
        <v>0</v>
      </c>
      <c r="AI106" s="351">
        <f t="shared" si="25"/>
        <v>0</v>
      </c>
      <c r="AJ106" s="352">
        <f t="shared" si="26"/>
        <v>0</v>
      </c>
      <c r="AK106" s="349">
        <f>IF(AA106&gt;0,VLOOKUP(C106,'Reference Data 1'!$N$13:$O$17,2),0)</f>
        <v>0</v>
      </c>
      <c r="AL106" s="346">
        <f t="shared" si="27"/>
        <v>0</v>
      </c>
      <c r="AM106" s="353">
        <f t="shared" si="28"/>
        <v>0</v>
      </c>
      <c r="AN106" s="354">
        <f t="shared" si="29"/>
        <v>0</v>
      </c>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row>
    <row r="107" spans="1:219" ht="13.9" customHeight="1">
      <c r="A107" s="392"/>
      <c r="B107" s="160"/>
      <c r="C107" s="161"/>
      <c r="D107" s="161"/>
      <c r="E107" s="255"/>
      <c r="F107" s="396">
        <v>0</v>
      </c>
      <c r="G107" s="181"/>
      <c r="H107" s="186"/>
      <c r="I107" s="162"/>
      <c r="J107" s="163"/>
      <c r="K107" s="164"/>
      <c r="L107" s="164"/>
      <c r="M107" s="187"/>
      <c r="N107" s="458"/>
      <c r="O107" s="463"/>
      <c r="P107" s="190"/>
      <c r="Q107" s="165"/>
      <c r="R107" s="166"/>
      <c r="S107" s="191"/>
      <c r="T107" s="195"/>
      <c r="U107" s="167"/>
      <c r="V107" s="196"/>
      <c r="W107" s="199">
        <f t="shared" si="16"/>
        <v>0</v>
      </c>
      <c r="X107" s="344">
        <f>IF(G107&gt;0,HLOOKUP(C107,'Utility Allowances'!$O$33:$S$34,2),0)</f>
        <v>0</v>
      </c>
      <c r="Y107" s="345">
        <f t="shared" si="17"/>
        <v>0</v>
      </c>
      <c r="Z107" s="168">
        <f t="shared" si="18"/>
        <v>0</v>
      </c>
      <c r="AA107" s="346">
        <f t="shared" si="19"/>
        <v>0</v>
      </c>
      <c r="AB107" s="344">
        <f>IF(Y107&gt;0,VLOOKUP($Y107,'Reference Data 2'!$B$7:$C$71,2),0)</f>
        <v>0</v>
      </c>
      <c r="AC107" s="347">
        <f t="shared" si="20"/>
        <v>0</v>
      </c>
      <c r="AD107" s="348">
        <f t="shared" si="21"/>
        <v>0</v>
      </c>
      <c r="AE107" s="349">
        <f>IF(Y107&gt;0,VLOOKUP($Y107,'Reference Data 2'!$B$9:$D$71,3),0)</f>
        <v>0</v>
      </c>
      <c r="AF107" s="347">
        <f t="shared" si="22"/>
        <v>0</v>
      </c>
      <c r="AG107" s="346">
        <f t="shared" si="23"/>
        <v>0</v>
      </c>
      <c r="AH107" s="350">
        <f t="shared" si="24"/>
        <v>0</v>
      </c>
      <c r="AI107" s="351">
        <f t="shared" si="25"/>
        <v>0</v>
      </c>
      <c r="AJ107" s="352">
        <f t="shared" si="26"/>
        <v>0</v>
      </c>
      <c r="AK107" s="349">
        <f>IF(AA107&gt;0,VLOOKUP(C107,'Reference Data 1'!$N$13:$O$17,2),0)</f>
        <v>0</v>
      </c>
      <c r="AL107" s="346">
        <f t="shared" si="27"/>
        <v>0</v>
      </c>
      <c r="AM107" s="353">
        <f t="shared" si="28"/>
        <v>0</v>
      </c>
      <c r="AN107" s="354">
        <f t="shared" si="29"/>
        <v>0</v>
      </c>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row>
    <row r="108" spans="1:219" ht="13.9" customHeight="1">
      <c r="A108" s="392"/>
      <c r="B108" s="160"/>
      <c r="C108" s="161"/>
      <c r="D108" s="161"/>
      <c r="E108" s="255"/>
      <c r="F108" s="396">
        <v>0</v>
      </c>
      <c r="G108" s="181"/>
      <c r="H108" s="186"/>
      <c r="I108" s="162"/>
      <c r="J108" s="163"/>
      <c r="K108" s="164"/>
      <c r="L108" s="164"/>
      <c r="M108" s="187"/>
      <c r="N108" s="458"/>
      <c r="O108" s="463"/>
      <c r="P108" s="190"/>
      <c r="Q108" s="165"/>
      <c r="R108" s="166"/>
      <c r="S108" s="191"/>
      <c r="T108" s="195"/>
      <c r="U108" s="167"/>
      <c r="V108" s="196"/>
      <c r="W108" s="199">
        <f t="shared" si="16"/>
        <v>0</v>
      </c>
      <c r="X108" s="344">
        <f>IF(G108&gt;0,HLOOKUP(C108,'Utility Allowances'!$O$33:$S$34,2),0)</f>
        <v>0</v>
      </c>
      <c r="Y108" s="345">
        <f t="shared" si="17"/>
        <v>0</v>
      </c>
      <c r="Z108" s="168">
        <f t="shared" si="18"/>
        <v>0</v>
      </c>
      <c r="AA108" s="346">
        <f t="shared" si="19"/>
        <v>0</v>
      </c>
      <c r="AB108" s="344">
        <f>IF(Y108&gt;0,VLOOKUP($Y108,'Reference Data 2'!$B$7:$C$71,2),0)</f>
        <v>0</v>
      </c>
      <c r="AC108" s="347">
        <f t="shared" si="20"/>
        <v>0</v>
      </c>
      <c r="AD108" s="348">
        <f t="shared" si="21"/>
        <v>0</v>
      </c>
      <c r="AE108" s="349">
        <f>IF(Y108&gt;0,VLOOKUP($Y108,'Reference Data 2'!$B$9:$D$71,3),0)</f>
        <v>0</v>
      </c>
      <c r="AF108" s="347">
        <f t="shared" si="22"/>
        <v>0</v>
      </c>
      <c r="AG108" s="346">
        <f t="shared" si="23"/>
        <v>0</v>
      </c>
      <c r="AH108" s="350">
        <f t="shared" si="24"/>
        <v>0</v>
      </c>
      <c r="AI108" s="351">
        <f t="shared" si="25"/>
        <v>0</v>
      </c>
      <c r="AJ108" s="352">
        <f t="shared" si="26"/>
        <v>0</v>
      </c>
      <c r="AK108" s="349">
        <f>IF(AA108&gt;0,VLOOKUP(C108,'Reference Data 1'!$N$13:$O$17,2),0)</f>
        <v>0</v>
      </c>
      <c r="AL108" s="346">
        <f t="shared" si="27"/>
        <v>0</v>
      </c>
      <c r="AM108" s="353">
        <f t="shared" si="28"/>
        <v>0</v>
      </c>
      <c r="AN108" s="354">
        <f t="shared" si="29"/>
        <v>0</v>
      </c>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row>
    <row r="109" spans="1:219" ht="13.9" customHeight="1">
      <c r="A109" s="392"/>
      <c r="B109" s="160"/>
      <c r="C109" s="161"/>
      <c r="D109" s="161"/>
      <c r="E109" s="255"/>
      <c r="F109" s="396">
        <v>0</v>
      </c>
      <c r="G109" s="181"/>
      <c r="H109" s="186"/>
      <c r="I109" s="162"/>
      <c r="J109" s="163"/>
      <c r="K109" s="164"/>
      <c r="L109" s="164"/>
      <c r="M109" s="187"/>
      <c r="N109" s="458"/>
      <c r="O109" s="463"/>
      <c r="P109" s="190"/>
      <c r="Q109" s="165"/>
      <c r="R109" s="166"/>
      <c r="S109" s="191"/>
      <c r="T109" s="195"/>
      <c r="U109" s="167"/>
      <c r="V109" s="196"/>
      <c r="W109" s="199">
        <f t="shared" si="16"/>
        <v>0</v>
      </c>
      <c r="X109" s="344">
        <f>IF(G109&gt;0,HLOOKUP(C109,'Utility Allowances'!$O$33:$S$34,2),0)</f>
        <v>0</v>
      </c>
      <c r="Y109" s="345">
        <f t="shared" si="17"/>
        <v>0</v>
      </c>
      <c r="Z109" s="168">
        <f t="shared" si="18"/>
        <v>0</v>
      </c>
      <c r="AA109" s="346">
        <f t="shared" si="19"/>
        <v>0</v>
      </c>
      <c r="AB109" s="344">
        <f>IF(Y109&gt;0,VLOOKUP($Y109,'Reference Data 2'!$B$7:$C$71,2),0)</f>
        <v>0</v>
      </c>
      <c r="AC109" s="347">
        <f t="shared" si="20"/>
        <v>0</v>
      </c>
      <c r="AD109" s="348">
        <f t="shared" si="21"/>
        <v>0</v>
      </c>
      <c r="AE109" s="349">
        <f>IF(Y109&gt;0,VLOOKUP($Y109,'Reference Data 2'!$B$9:$D$71,3),0)</f>
        <v>0</v>
      </c>
      <c r="AF109" s="347">
        <f t="shared" si="22"/>
        <v>0</v>
      </c>
      <c r="AG109" s="346">
        <f t="shared" si="23"/>
        <v>0</v>
      </c>
      <c r="AH109" s="350">
        <f t="shared" si="24"/>
        <v>0</v>
      </c>
      <c r="AI109" s="351">
        <f t="shared" si="25"/>
        <v>0</v>
      </c>
      <c r="AJ109" s="352">
        <f t="shared" si="26"/>
        <v>0</v>
      </c>
      <c r="AK109" s="349">
        <f>IF(AA109&gt;0,VLOOKUP(C109,'Reference Data 1'!$N$13:$O$17,2),0)</f>
        <v>0</v>
      </c>
      <c r="AL109" s="346">
        <f t="shared" si="27"/>
        <v>0</v>
      </c>
      <c r="AM109" s="353">
        <f t="shared" si="28"/>
        <v>0</v>
      </c>
      <c r="AN109" s="354">
        <f t="shared" si="29"/>
        <v>0</v>
      </c>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row>
    <row r="110" spans="1:219" ht="13.9" customHeight="1">
      <c r="A110" s="392"/>
      <c r="B110" s="160"/>
      <c r="C110" s="161"/>
      <c r="D110" s="161"/>
      <c r="E110" s="255"/>
      <c r="F110" s="396">
        <v>0</v>
      </c>
      <c r="G110" s="181"/>
      <c r="H110" s="186"/>
      <c r="I110" s="162"/>
      <c r="J110" s="163"/>
      <c r="K110" s="164"/>
      <c r="L110" s="164"/>
      <c r="M110" s="187"/>
      <c r="N110" s="458"/>
      <c r="O110" s="463"/>
      <c r="P110" s="190"/>
      <c r="Q110" s="165"/>
      <c r="R110" s="166"/>
      <c r="S110" s="191"/>
      <c r="T110" s="195"/>
      <c r="U110" s="167"/>
      <c r="V110" s="196"/>
      <c r="W110" s="199">
        <f t="shared" si="16"/>
        <v>0</v>
      </c>
      <c r="X110" s="344">
        <f>IF(G110&gt;0,HLOOKUP(C110,'Utility Allowances'!$O$33:$S$34,2),0)</f>
        <v>0</v>
      </c>
      <c r="Y110" s="345">
        <f t="shared" si="17"/>
        <v>0</v>
      </c>
      <c r="Z110" s="168">
        <f t="shared" si="18"/>
        <v>0</v>
      </c>
      <c r="AA110" s="346">
        <f t="shared" si="19"/>
        <v>0</v>
      </c>
      <c r="AB110" s="344">
        <f>IF(Y110&gt;0,VLOOKUP($Y110,'Reference Data 2'!$B$7:$C$71,2),0)</f>
        <v>0</v>
      </c>
      <c r="AC110" s="347">
        <f t="shared" si="20"/>
        <v>0</v>
      </c>
      <c r="AD110" s="348">
        <f t="shared" si="21"/>
        <v>0</v>
      </c>
      <c r="AE110" s="349">
        <f>IF(Y110&gt;0,VLOOKUP($Y110,'Reference Data 2'!$B$9:$D$71,3),0)</f>
        <v>0</v>
      </c>
      <c r="AF110" s="347">
        <f t="shared" si="22"/>
        <v>0</v>
      </c>
      <c r="AG110" s="346">
        <f t="shared" si="23"/>
        <v>0</v>
      </c>
      <c r="AH110" s="350">
        <f t="shared" si="24"/>
        <v>0</v>
      </c>
      <c r="AI110" s="351">
        <f t="shared" si="25"/>
        <v>0</v>
      </c>
      <c r="AJ110" s="352">
        <f t="shared" si="26"/>
        <v>0</v>
      </c>
      <c r="AK110" s="349">
        <f>IF(AA110&gt;0,VLOOKUP(C110,'Reference Data 1'!$N$13:$O$17,2),0)</f>
        <v>0</v>
      </c>
      <c r="AL110" s="346">
        <f t="shared" si="27"/>
        <v>0</v>
      </c>
      <c r="AM110" s="353">
        <f t="shared" si="28"/>
        <v>0</v>
      </c>
      <c r="AN110" s="354">
        <f t="shared" si="29"/>
        <v>0</v>
      </c>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row>
    <row r="111" spans="1:219" ht="13.9" customHeight="1">
      <c r="A111" s="392"/>
      <c r="B111" s="160"/>
      <c r="C111" s="161"/>
      <c r="D111" s="161"/>
      <c r="E111" s="255"/>
      <c r="F111" s="396">
        <v>0</v>
      </c>
      <c r="G111" s="181"/>
      <c r="H111" s="186"/>
      <c r="I111" s="162"/>
      <c r="J111" s="163"/>
      <c r="K111" s="164"/>
      <c r="L111" s="164"/>
      <c r="M111" s="187"/>
      <c r="N111" s="458"/>
      <c r="O111" s="463"/>
      <c r="P111" s="190"/>
      <c r="Q111" s="165"/>
      <c r="R111" s="166"/>
      <c r="S111" s="191"/>
      <c r="T111" s="195"/>
      <c r="U111" s="167"/>
      <c r="V111" s="196"/>
      <c r="W111" s="199">
        <f t="shared" si="16"/>
        <v>0</v>
      </c>
      <c r="X111" s="344">
        <f>IF(G111&gt;0,HLOOKUP(C111,'Utility Allowances'!$O$33:$S$34,2),0)</f>
        <v>0</v>
      </c>
      <c r="Y111" s="345">
        <f t="shared" si="17"/>
        <v>0</v>
      </c>
      <c r="Z111" s="168">
        <f t="shared" si="18"/>
        <v>0</v>
      </c>
      <c r="AA111" s="346">
        <f t="shared" si="19"/>
        <v>0</v>
      </c>
      <c r="AB111" s="344">
        <f>IF(Y111&gt;0,VLOOKUP($Y111,'Reference Data 2'!$B$7:$C$71,2),0)</f>
        <v>0</v>
      </c>
      <c r="AC111" s="347">
        <f t="shared" si="20"/>
        <v>0</v>
      </c>
      <c r="AD111" s="348">
        <f t="shared" si="21"/>
        <v>0</v>
      </c>
      <c r="AE111" s="349">
        <f>IF(Y111&gt;0,VLOOKUP($Y111,'Reference Data 2'!$B$9:$D$71,3),0)</f>
        <v>0</v>
      </c>
      <c r="AF111" s="347">
        <f t="shared" si="22"/>
        <v>0</v>
      </c>
      <c r="AG111" s="346">
        <f t="shared" si="23"/>
        <v>0</v>
      </c>
      <c r="AH111" s="350">
        <f t="shared" si="24"/>
        <v>0</v>
      </c>
      <c r="AI111" s="351">
        <f t="shared" si="25"/>
        <v>0</v>
      </c>
      <c r="AJ111" s="352">
        <f t="shared" si="26"/>
        <v>0</v>
      </c>
      <c r="AK111" s="349">
        <f>IF(AA111&gt;0,VLOOKUP(C111,'Reference Data 1'!$N$13:$O$17,2),0)</f>
        <v>0</v>
      </c>
      <c r="AL111" s="346">
        <f t="shared" si="27"/>
        <v>0</v>
      </c>
      <c r="AM111" s="353">
        <f t="shared" si="28"/>
        <v>0</v>
      </c>
      <c r="AN111" s="354">
        <f t="shared" si="29"/>
        <v>0</v>
      </c>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row>
    <row r="112" spans="1:219" ht="13.9" customHeight="1">
      <c r="A112" s="392"/>
      <c r="B112" s="160"/>
      <c r="C112" s="161"/>
      <c r="D112" s="161"/>
      <c r="E112" s="255"/>
      <c r="F112" s="396">
        <v>0</v>
      </c>
      <c r="G112" s="181"/>
      <c r="H112" s="186"/>
      <c r="I112" s="162"/>
      <c r="J112" s="163"/>
      <c r="K112" s="164"/>
      <c r="L112" s="164"/>
      <c r="M112" s="187"/>
      <c r="N112" s="458"/>
      <c r="O112" s="463"/>
      <c r="P112" s="190"/>
      <c r="Q112" s="165"/>
      <c r="R112" s="166"/>
      <c r="S112" s="191"/>
      <c r="T112" s="195"/>
      <c r="U112" s="167"/>
      <c r="V112" s="196"/>
      <c r="W112" s="199">
        <f t="shared" si="16"/>
        <v>0</v>
      </c>
      <c r="X112" s="344">
        <f>IF(G112&gt;0,HLOOKUP(C112,'Utility Allowances'!$O$33:$S$34,2),0)</f>
        <v>0</v>
      </c>
      <c r="Y112" s="345">
        <f t="shared" si="17"/>
        <v>0</v>
      </c>
      <c r="Z112" s="168">
        <f t="shared" si="18"/>
        <v>0</v>
      </c>
      <c r="AA112" s="346">
        <f t="shared" si="19"/>
        <v>0</v>
      </c>
      <c r="AB112" s="344">
        <f>IF(Y112&gt;0,VLOOKUP($Y112,'Reference Data 2'!$B$7:$C$71,2),0)</f>
        <v>0</v>
      </c>
      <c r="AC112" s="347">
        <f t="shared" si="20"/>
        <v>0</v>
      </c>
      <c r="AD112" s="348">
        <f t="shared" si="21"/>
        <v>0</v>
      </c>
      <c r="AE112" s="349">
        <f>IF(Y112&gt;0,VLOOKUP($Y112,'Reference Data 2'!$B$9:$D$71,3),0)</f>
        <v>0</v>
      </c>
      <c r="AF112" s="347">
        <f t="shared" si="22"/>
        <v>0</v>
      </c>
      <c r="AG112" s="346">
        <f t="shared" si="23"/>
        <v>0</v>
      </c>
      <c r="AH112" s="350">
        <f t="shared" si="24"/>
        <v>0</v>
      </c>
      <c r="AI112" s="351">
        <f t="shared" si="25"/>
        <v>0</v>
      </c>
      <c r="AJ112" s="352">
        <f t="shared" si="26"/>
        <v>0</v>
      </c>
      <c r="AK112" s="349">
        <f>IF(AA112&gt;0,VLOOKUP(C112,'Reference Data 1'!$N$13:$O$17,2),0)</f>
        <v>0</v>
      </c>
      <c r="AL112" s="346">
        <f t="shared" si="27"/>
        <v>0</v>
      </c>
      <c r="AM112" s="353">
        <f t="shared" si="28"/>
        <v>0</v>
      </c>
      <c r="AN112" s="354">
        <f t="shared" si="29"/>
        <v>0</v>
      </c>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row>
    <row r="113" spans="1:219" ht="13.9" customHeight="1">
      <c r="A113" s="392"/>
      <c r="B113" s="160"/>
      <c r="C113" s="161"/>
      <c r="D113" s="161"/>
      <c r="E113" s="255"/>
      <c r="F113" s="396">
        <v>0</v>
      </c>
      <c r="G113" s="181"/>
      <c r="H113" s="186"/>
      <c r="I113" s="162"/>
      <c r="J113" s="163"/>
      <c r="K113" s="164"/>
      <c r="L113" s="164"/>
      <c r="M113" s="187"/>
      <c r="N113" s="458"/>
      <c r="O113" s="463"/>
      <c r="P113" s="190"/>
      <c r="Q113" s="165"/>
      <c r="R113" s="166"/>
      <c r="S113" s="191"/>
      <c r="T113" s="195"/>
      <c r="U113" s="167"/>
      <c r="V113" s="196"/>
      <c r="W113" s="199">
        <f t="shared" si="16"/>
        <v>0</v>
      </c>
      <c r="X113" s="344">
        <f>IF(G113&gt;0,HLOOKUP(C113,'Utility Allowances'!$O$33:$S$34,2),0)</f>
        <v>0</v>
      </c>
      <c r="Y113" s="345">
        <f t="shared" si="17"/>
        <v>0</v>
      </c>
      <c r="Z113" s="168">
        <f t="shared" si="18"/>
        <v>0</v>
      </c>
      <c r="AA113" s="346">
        <f t="shared" si="19"/>
        <v>0</v>
      </c>
      <c r="AB113" s="344">
        <f>IF(Y113&gt;0,VLOOKUP($Y113,'Reference Data 2'!$B$7:$C$71,2),0)</f>
        <v>0</v>
      </c>
      <c r="AC113" s="347">
        <f t="shared" si="20"/>
        <v>0</v>
      </c>
      <c r="AD113" s="348">
        <f t="shared" si="21"/>
        <v>0</v>
      </c>
      <c r="AE113" s="349">
        <f>IF(Y113&gt;0,VLOOKUP($Y113,'Reference Data 2'!$B$9:$D$71,3),0)</f>
        <v>0</v>
      </c>
      <c r="AF113" s="347">
        <f t="shared" si="22"/>
        <v>0</v>
      </c>
      <c r="AG113" s="346">
        <f t="shared" si="23"/>
        <v>0</v>
      </c>
      <c r="AH113" s="350">
        <f t="shared" si="24"/>
        <v>0</v>
      </c>
      <c r="AI113" s="351">
        <f t="shared" si="25"/>
        <v>0</v>
      </c>
      <c r="AJ113" s="352">
        <f t="shared" si="26"/>
        <v>0</v>
      </c>
      <c r="AK113" s="349">
        <f>IF(AA113&gt;0,VLOOKUP(C113,'Reference Data 1'!$N$13:$O$17,2),0)</f>
        <v>0</v>
      </c>
      <c r="AL113" s="346">
        <f t="shared" si="27"/>
        <v>0</v>
      </c>
      <c r="AM113" s="353">
        <f t="shared" si="28"/>
        <v>0</v>
      </c>
      <c r="AN113" s="354">
        <f t="shared" si="29"/>
        <v>0</v>
      </c>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row>
    <row r="114" spans="1:219" ht="13.9" customHeight="1">
      <c r="A114" s="392"/>
      <c r="B114" s="160"/>
      <c r="C114" s="161"/>
      <c r="D114" s="161"/>
      <c r="E114" s="255"/>
      <c r="F114" s="396">
        <v>0</v>
      </c>
      <c r="G114" s="181"/>
      <c r="H114" s="186"/>
      <c r="I114" s="162"/>
      <c r="J114" s="163"/>
      <c r="K114" s="164"/>
      <c r="L114" s="164"/>
      <c r="M114" s="187"/>
      <c r="N114" s="458"/>
      <c r="O114" s="463"/>
      <c r="P114" s="190"/>
      <c r="Q114" s="165"/>
      <c r="R114" s="166"/>
      <c r="S114" s="191"/>
      <c r="T114" s="195"/>
      <c r="U114" s="167"/>
      <c r="V114" s="196"/>
      <c r="W114" s="199">
        <f t="shared" si="16"/>
        <v>0</v>
      </c>
      <c r="X114" s="344">
        <f>IF(G114&gt;0,HLOOKUP(C114,'Utility Allowances'!$O$33:$S$34,2),0)</f>
        <v>0</v>
      </c>
      <c r="Y114" s="345">
        <f t="shared" si="17"/>
        <v>0</v>
      </c>
      <c r="Z114" s="168">
        <f t="shared" si="18"/>
        <v>0</v>
      </c>
      <c r="AA114" s="346">
        <f t="shared" si="19"/>
        <v>0</v>
      </c>
      <c r="AB114" s="344">
        <f>IF(Y114&gt;0,VLOOKUP($Y114,'Reference Data 2'!$B$7:$C$71,2),0)</f>
        <v>0</v>
      </c>
      <c r="AC114" s="347">
        <f t="shared" si="20"/>
        <v>0</v>
      </c>
      <c r="AD114" s="348">
        <f t="shared" si="21"/>
        <v>0</v>
      </c>
      <c r="AE114" s="349">
        <f>IF(Y114&gt;0,VLOOKUP($Y114,'Reference Data 2'!$B$9:$D$71,3),0)</f>
        <v>0</v>
      </c>
      <c r="AF114" s="347">
        <f t="shared" si="22"/>
        <v>0</v>
      </c>
      <c r="AG114" s="346">
        <f t="shared" si="23"/>
        <v>0</v>
      </c>
      <c r="AH114" s="350">
        <f t="shared" si="24"/>
        <v>0</v>
      </c>
      <c r="AI114" s="351">
        <f t="shared" si="25"/>
        <v>0</v>
      </c>
      <c r="AJ114" s="352">
        <f t="shared" si="26"/>
        <v>0</v>
      </c>
      <c r="AK114" s="349">
        <f>IF(AA114&gt;0,VLOOKUP(C114,'Reference Data 1'!$N$13:$O$17,2),0)</f>
        <v>0</v>
      </c>
      <c r="AL114" s="346">
        <f t="shared" si="27"/>
        <v>0</v>
      </c>
      <c r="AM114" s="353">
        <f t="shared" si="28"/>
        <v>0</v>
      </c>
      <c r="AN114" s="354">
        <f t="shared" si="29"/>
        <v>0</v>
      </c>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row>
    <row r="115" spans="1:219" ht="13.9" customHeight="1">
      <c r="A115" s="392"/>
      <c r="B115" s="160"/>
      <c r="C115" s="161"/>
      <c r="D115" s="161"/>
      <c r="E115" s="255"/>
      <c r="F115" s="396">
        <v>0</v>
      </c>
      <c r="G115" s="181"/>
      <c r="H115" s="186"/>
      <c r="I115" s="162"/>
      <c r="J115" s="163"/>
      <c r="K115" s="164"/>
      <c r="L115" s="164"/>
      <c r="M115" s="187"/>
      <c r="N115" s="458"/>
      <c r="O115" s="463"/>
      <c r="P115" s="190"/>
      <c r="Q115" s="165"/>
      <c r="R115" s="166"/>
      <c r="S115" s="191"/>
      <c r="T115" s="195"/>
      <c r="U115" s="167"/>
      <c r="V115" s="196"/>
      <c r="W115" s="199">
        <f t="shared" si="16"/>
        <v>0</v>
      </c>
      <c r="X115" s="344">
        <f>IF(G115&gt;0,HLOOKUP(C115,'Utility Allowances'!$O$33:$S$34,2),0)</f>
        <v>0</v>
      </c>
      <c r="Y115" s="345">
        <f t="shared" si="17"/>
        <v>0</v>
      </c>
      <c r="Z115" s="168">
        <f t="shared" si="18"/>
        <v>0</v>
      </c>
      <c r="AA115" s="346">
        <f t="shared" si="19"/>
        <v>0</v>
      </c>
      <c r="AB115" s="344">
        <f>IF(Y115&gt;0,VLOOKUP($Y115,'Reference Data 2'!$B$7:$C$71,2),0)</f>
        <v>0</v>
      </c>
      <c r="AC115" s="347">
        <f t="shared" si="20"/>
        <v>0</v>
      </c>
      <c r="AD115" s="348">
        <f t="shared" si="21"/>
        <v>0</v>
      </c>
      <c r="AE115" s="349">
        <f>IF(Y115&gt;0,VLOOKUP($Y115,'Reference Data 2'!$B$9:$D$71,3),0)</f>
        <v>0</v>
      </c>
      <c r="AF115" s="347">
        <f t="shared" si="22"/>
        <v>0</v>
      </c>
      <c r="AG115" s="346">
        <f t="shared" si="23"/>
        <v>0</v>
      </c>
      <c r="AH115" s="350">
        <f t="shared" si="24"/>
        <v>0</v>
      </c>
      <c r="AI115" s="351">
        <f t="shared" si="25"/>
        <v>0</v>
      </c>
      <c r="AJ115" s="352">
        <f t="shared" si="26"/>
        <v>0</v>
      </c>
      <c r="AK115" s="349">
        <f>IF(AA115&gt;0,VLOOKUP(C115,'Reference Data 1'!$N$13:$O$17,2),0)</f>
        <v>0</v>
      </c>
      <c r="AL115" s="346">
        <f t="shared" si="27"/>
        <v>0</v>
      </c>
      <c r="AM115" s="353">
        <f t="shared" si="28"/>
        <v>0</v>
      </c>
      <c r="AN115" s="354">
        <f t="shared" si="29"/>
        <v>0</v>
      </c>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row>
    <row r="116" spans="1:219" ht="13.9" customHeight="1">
      <c r="A116" s="392"/>
      <c r="B116" s="160"/>
      <c r="C116" s="161"/>
      <c r="D116" s="161"/>
      <c r="E116" s="255"/>
      <c r="F116" s="396">
        <v>0</v>
      </c>
      <c r="G116" s="181"/>
      <c r="H116" s="186"/>
      <c r="I116" s="162"/>
      <c r="J116" s="163"/>
      <c r="K116" s="164"/>
      <c r="L116" s="164"/>
      <c r="M116" s="187"/>
      <c r="N116" s="458"/>
      <c r="O116" s="463"/>
      <c r="P116" s="190"/>
      <c r="Q116" s="165"/>
      <c r="R116" s="166"/>
      <c r="S116" s="191"/>
      <c r="T116" s="195"/>
      <c r="U116" s="167"/>
      <c r="V116" s="196"/>
      <c r="W116" s="199">
        <f t="shared" si="16"/>
        <v>0</v>
      </c>
      <c r="X116" s="344">
        <f>IF(G116&gt;0,HLOOKUP(C116,'Utility Allowances'!$O$33:$S$34,2),0)</f>
        <v>0</v>
      </c>
      <c r="Y116" s="345">
        <f t="shared" si="17"/>
        <v>0</v>
      </c>
      <c r="Z116" s="168">
        <f t="shared" si="18"/>
        <v>0</v>
      </c>
      <c r="AA116" s="346">
        <f t="shared" si="19"/>
        <v>0</v>
      </c>
      <c r="AB116" s="344">
        <f>IF(Y116&gt;0,VLOOKUP($Y116,'Reference Data 2'!$B$7:$C$71,2),0)</f>
        <v>0</v>
      </c>
      <c r="AC116" s="347">
        <f t="shared" si="20"/>
        <v>0</v>
      </c>
      <c r="AD116" s="348">
        <f t="shared" si="21"/>
        <v>0</v>
      </c>
      <c r="AE116" s="349">
        <f>IF(Y116&gt;0,VLOOKUP($Y116,'Reference Data 2'!$B$9:$D$71,3),0)</f>
        <v>0</v>
      </c>
      <c r="AF116" s="347">
        <f t="shared" si="22"/>
        <v>0</v>
      </c>
      <c r="AG116" s="346">
        <f t="shared" si="23"/>
        <v>0</v>
      </c>
      <c r="AH116" s="350">
        <f t="shared" si="24"/>
        <v>0</v>
      </c>
      <c r="AI116" s="351">
        <f t="shared" si="25"/>
        <v>0</v>
      </c>
      <c r="AJ116" s="352">
        <f t="shared" si="26"/>
        <v>0</v>
      </c>
      <c r="AK116" s="349">
        <f>IF(AA116&gt;0,VLOOKUP(C116,'Reference Data 1'!$N$13:$O$17,2),0)</f>
        <v>0</v>
      </c>
      <c r="AL116" s="346">
        <f t="shared" si="27"/>
        <v>0</v>
      </c>
      <c r="AM116" s="353">
        <f t="shared" si="28"/>
        <v>0</v>
      </c>
      <c r="AN116" s="354">
        <f t="shared" si="29"/>
        <v>0</v>
      </c>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row>
    <row r="117" spans="1:219" ht="13.9" customHeight="1">
      <c r="A117" s="392"/>
      <c r="B117" s="160"/>
      <c r="C117" s="161"/>
      <c r="D117" s="161"/>
      <c r="E117" s="255"/>
      <c r="F117" s="396">
        <v>0</v>
      </c>
      <c r="G117" s="181"/>
      <c r="H117" s="186"/>
      <c r="I117" s="162"/>
      <c r="J117" s="163"/>
      <c r="K117" s="164"/>
      <c r="L117" s="164"/>
      <c r="M117" s="187"/>
      <c r="N117" s="458"/>
      <c r="O117" s="463"/>
      <c r="P117" s="190"/>
      <c r="Q117" s="165"/>
      <c r="R117" s="166"/>
      <c r="S117" s="191"/>
      <c r="T117" s="195"/>
      <c r="U117" s="167"/>
      <c r="V117" s="196"/>
      <c r="W117" s="199">
        <f t="shared" si="16"/>
        <v>0</v>
      </c>
      <c r="X117" s="344">
        <f>IF(G117&gt;0,HLOOKUP(C117,'Utility Allowances'!$O$33:$S$34,2),0)</f>
        <v>0</v>
      </c>
      <c r="Y117" s="345">
        <f t="shared" si="17"/>
        <v>0</v>
      </c>
      <c r="Z117" s="168">
        <f t="shared" si="18"/>
        <v>0</v>
      </c>
      <c r="AA117" s="346">
        <f t="shared" si="19"/>
        <v>0</v>
      </c>
      <c r="AB117" s="344">
        <f>IF(Y117&gt;0,VLOOKUP($Y117,'Reference Data 2'!$B$7:$C$71,2),0)</f>
        <v>0</v>
      </c>
      <c r="AC117" s="347">
        <f t="shared" si="20"/>
        <v>0</v>
      </c>
      <c r="AD117" s="348">
        <f t="shared" si="21"/>
        <v>0</v>
      </c>
      <c r="AE117" s="349">
        <f>IF(Y117&gt;0,VLOOKUP($Y117,'Reference Data 2'!$B$9:$D$71,3),0)</f>
        <v>0</v>
      </c>
      <c r="AF117" s="347">
        <f t="shared" si="22"/>
        <v>0</v>
      </c>
      <c r="AG117" s="346">
        <f t="shared" si="23"/>
        <v>0</v>
      </c>
      <c r="AH117" s="350">
        <f t="shared" si="24"/>
        <v>0</v>
      </c>
      <c r="AI117" s="351">
        <f t="shared" si="25"/>
        <v>0</v>
      </c>
      <c r="AJ117" s="352">
        <f t="shared" si="26"/>
        <v>0</v>
      </c>
      <c r="AK117" s="349">
        <f>IF(AA117&gt;0,VLOOKUP(C117,'Reference Data 1'!$N$13:$O$17,2),0)</f>
        <v>0</v>
      </c>
      <c r="AL117" s="346">
        <f t="shared" si="27"/>
        <v>0</v>
      </c>
      <c r="AM117" s="353">
        <f t="shared" si="28"/>
        <v>0</v>
      </c>
      <c r="AN117" s="354">
        <f t="shared" si="29"/>
        <v>0</v>
      </c>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row>
    <row r="118" spans="1:219" ht="13.9" customHeight="1">
      <c r="A118" s="392"/>
      <c r="B118" s="160"/>
      <c r="C118" s="161"/>
      <c r="D118" s="161"/>
      <c r="E118" s="255"/>
      <c r="F118" s="396">
        <v>0</v>
      </c>
      <c r="G118" s="181"/>
      <c r="H118" s="186"/>
      <c r="I118" s="162"/>
      <c r="J118" s="163"/>
      <c r="K118" s="164"/>
      <c r="L118" s="164"/>
      <c r="M118" s="187"/>
      <c r="N118" s="458"/>
      <c r="O118" s="463"/>
      <c r="P118" s="190"/>
      <c r="Q118" s="165"/>
      <c r="R118" s="166"/>
      <c r="S118" s="191"/>
      <c r="T118" s="195"/>
      <c r="U118" s="167"/>
      <c r="V118" s="196"/>
      <c r="W118" s="199">
        <f t="shared" si="16"/>
        <v>0</v>
      </c>
      <c r="X118" s="344">
        <f>IF(G118&gt;0,HLOOKUP(C118,'Utility Allowances'!$O$33:$S$34,2),0)</f>
        <v>0</v>
      </c>
      <c r="Y118" s="345">
        <f t="shared" si="17"/>
        <v>0</v>
      </c>
      <c r="Z118" s="168">
        <f t="shared" si="18"/>
        <v>0</v>
      </c>
      <c r="AA118" s="346">
        <f t="shared" si="19"/>
        <v>0</v>
      </c>
      <c r="AB118" s="344">
        <f>IF(Y118&gt;0,VLOOKUP($Y118,'Reference Data 2'!$B$7:$C$71,2),0)</f>
        <v>0</v>
      </c>
      <c r="AC118" s="347">
        <f t="shared" si="20"/>
        <v>0</v>
      </c>
      <c r="AD118" s="348">
        <f t="shared" si="21"/>
        <v>0</v>
      </c>
      <c r="AE118" s="349">
        <f>IF(Y118&gt;0,VLOOKUP($Y118,'Reference Data 2'!$B$9:$D$71,3),0)</f>
        <v>0</v>
      </c>
      <c r="AF118" s="347">
        <f t="shared" si="22"/>
        <v>0</v>
      </c>
      <c r="AG118" s="346">
        <f t="shared" si="23"/>
        <v>0</v>
      </c>
      <c r="AH118" s="350">
        <f t="shared" si="24"/>
        <v>0</v>
      </c>
      <c r="AI118" s="351">
        <f t="shared" si="25"/>
        <v>0</v>
      </c>
      <c r="AJ118" s="352">
        <f t="shared" si="26"/>
        <v>0</v>
      </c>
      <c r="AK118" s="349">
        <f>IF(AA118&gt;0,VLOOKUP(C118,'Reference Data 1'!$N$13:$O$17,2),0)</f>
        <v>0</v>
      </c>
      <c r="AL118" s="346">
        <f t="shared" si="27"/>
        <v>0</v>
      </c>
      <c r="AM118" s="353">
        <f t="shared" si="28"/>
        <v>0</v>
      </c>
      <c r="AN118" s="354">
        <f t="shared" si="29"/>
        <v>0</v>
      </c>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row>
    <row r="119" spans="1:219" ht="13.9" customHeight="1">
      <c r="A119" s="392"/>
      <c r="B119" s="160"/>
      <c r="C119" s="161"/>
      <c r="D119" s="161"/>
      <c r="E119" s="255"/>
      <c r="F119" s="396">
        <v>0</v>
      </c>
      <c r="G119" s="181"/>
      <c r="H119" s="186"/>
      <c r="I119" s="162"/>
      <c r="J119" s="163"/>
      <c r="K119" s="164"/>
      <c r="L119" s="164"/>
      <c r="M119" s="187"/>
      <c r="N119" s="458"/>
      <c r="O119" s="463"/>
      <c r="P119" s="190"/>
      <c r="Q119" s="165"/>
      <c r="R119" s="166"/>
      <c r="S119" s="191"/>
      <c r="T119" s="195"/>
      <c r="U119" s="167"/>
      <c r="V119" s="196"/>
      <c r="W119" s="199">
        <f t="shared" si="16"/>
        <v>0</v>
      </c>
      <c r="X119" s="344">
        <f>IF(G119&gt;0,HLOOKUP(C119,'Utility Allowances'!$O$33:$S$34,2),0)</f>
        <v>0</v>
      </c>
      <c r="Y119" s="345">
        <f t="shared" si="17"/>
        <v>0</v>
      </c>
      <c r="Z119" s="168">
        <f t="shared" si="18"/>
        <v>0</v>
      </c>
      <c r="AA119" s="346">
        <f t="shared" si="19"/>
        <v>0</v>
      </c>
      <c r="AB119" s="344">
        <f>IF(Y119&gt;0,VLOOKUP($Y119,'Reference Data 2'!$B$7:$C$71,2),0)</f>
        <v>0</v>
      </c>
      <c r="AC119" s="347">
        <f t="shared" si="20"/>
        <v>0</v>
      </c>
      <c r="AD119" s="348">
        <f t="shared" si="21"/>
        <v>0</v>
      </c>
      <c r="AE119" s="349">
        <f>IF(Y119&gt;0,VLOOKUP($Y119,'Reference Data 2'!$B$9:$D$71,3),0)</f>
        <v>0</v>
      </c>
      <c r="AF119" s="347">
        <f t="shared" si="22"/>
        <v>0</v>
      </c>
      <c r="AG119" s="346">
        <f t="shared" si="23"/>
        <v>0</v>
      </c>
      <c r="AH119" s="350">
        <f t="shared" si="24"/>
        <v>0</v>
      </c>
      <c r="AI119" s="351">
        <f t="shared" si="25"/>
        <v>0</v>
      </c>
      <c r="AJ119" s="352">
        <f t="shared" si="26"/>
        <v>0</v>
      </c>
      <c r="AK119" s="349">
        <f>IF(AA119&gt;0,VLOOKUP(C119,'Reference Data 1'!$N$13:$O$17,2),0)</f>
        <v>0</v>
      </c>
      <c r="AL119" s="346">
        <f t="shared" si="27"/>
        <v>0</v>
      </c>
      <c r="AM119" s="353">
        <f t="shared" si="28"/>
        <v>0</v>
      </c>
      <c r="AN119" s="354">
        <f t="shared" si="29"/>
        <v>0</v>
      </c>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row>
    <row r="120" spans="1:219" ht="13.9" customHeight="1">
      <c r="A120" s="392"/>
      <c r="B120" s="160"/>
      <c r="C120" s="161"/>
      <c r="D120" s="161"/>
      <c r="E120" s="255"/>
      <c r="F120" s="396">
        <v>0</v>
      </c>
      <c r="G120" s="181"/>
      <c r="H120" s="186"/>
      <c r="I120" s="162"/>
      <c r="J120" s="163"/>
      <c r="K120" s="164"/>
      <c r="L120" s="164"/>
      <c r="M120" s="187"/>
      <c r="N120" s="458"/>
      <c r="O120" s="463"/>
      <c r="P120" s="190"/>
      <c r="Q120" s="165"/>
      <c r="R120" s="166"/>
      <c r="S120" s="191"/>
      <c r="T120" s="195"/>
      <c r="U120" s="167"/>
      <c r="V120" s="196"/>
      <c r="W120" s="199">
        <f t="shared" si="16"/>
        <v>0</v>
      </c>
      <c r="X120" s="344">
        <f>IF(G120&gt;0,HLOOKUP(C120,'Utility Allowances'!$O$33:$S$34,2),0)</f>
        <v>0</v>
      </c>
      <c r="Y120" s="345">
        <f t="shared" si="17"/>
        <v>0</v>
      </c>
      <c r="Z120" s="168">
        <f t="shared" si="18"/>
        <v>0</v>
      </c>
      <c r="AA120" s="346">
        <f t="shared" si="19"/>
        <v>0</v>
      </c>
      <c r="AB120" s="344">
        <f>IF(Y120&gt;0,VLOOKUP($Y120,'Reference Data 2'!$B$7:$C$71,2),0)</f>
        <v>0</v>
      </c>
      <c r="AC120" s="347">
        <f t="shared" si="20"/>
        <v>0</v>
      </c>
      <c r="AD120" s="348">
        <f t="shared" si="21"/>
        <v>0</v>
      </c>
      <c r="AE120" s="349">
        <f>IF(Y120&gt;0,VLOOKUP($Y120,'Reference Data 2'!$B$9:$D$71,3),0)</f>
        <v>0</v>
      </c>
      <c r="AF120" s="347">
        <f t="shared" si="22"/>
        <v>0</v>
      </c>
      <c r="AG120" s="346">
        <f t="shared" si="23"/>
        <v>0</v>
      </c>
      <c r="AH120" s="350">
        <f t="shared" si="24"/>
        <v>0</v>
      </c>
      <c r="AI120" s="351">
        <f t="shared" si="25"/>
        <v>0</v>
      </c>
      <c r="AJ120" s="352">
        <f t="shared" si="26"/>
        <v>0</v>
      </c>
      <c r="AK120" s="349">
        <f>IF(AA120&gt;0,VLOOKUP(C120,'Reference Data 1'!$N$13:$O$17,2),0)</f>
        <v>0</v>
      </c>
      <c r="AL120" s="346">
        <f t="shared" si="27"/>
        <v>0</v>
      </c>
      <c r="AM120" s="353">
        <f t="shared" si="28"/>
        <v>0</v>
      </c>
      <c r="AN120" s="354">
        <f t="shared" si="29"/>
        <v>0</v>
      </c>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row>
    <row r="121" spans="1:219" ht="13.9" customHeight="1">
      <c r="A121" s="392"/>
      <c r="B121" s="160"/>
      <c r="C121" s="161"/>
      <c r="D121" s="161"/>
      <c r="E121" s="255"/>
      <c r="F121" s="396">
        <v>0</v>
      </c>
      <c r="G121" s="181"/>
      <c r="H121" s="186"/>
      <c r="I121" s="162"/>
      <c r="J121" s="163"/>
      <c r="K121" s="164"/>
      <c r="L121" s="164"/>
      <c r="M121" s="187"/>
      <c r="N121" s="458"/>
      <c r="O121" s="463"/>
      <c r="P121" s="190"/>
      <c r="Q121" s="165"/>
      <c r="R121" s="166"/>
      <c r="S121" s="191"/>
      <c r="T121" s="195"/>
      <c r="U121" s="167"/>
      <c r="V121" s="196"/>
      <c r="W121" s="199">
        <f t="shared" si="16"/>
        <v>0</v>
      </c>
      <c r="X121" s="344">
        <f>IF(G121&gt;0,HLOOKUP(C121,'Utility Allowances'!$O$33:$S$34,2),0)</f>
        <v>0</v>
      </c>
      <c r="Y121" s="345">
        <f t="shared" si="17"/>
        <v>0</v>
      </c>
      <c r="Z121" s="168">
        <f t="shared" si="18"/>
        <v>0</v>
      </c>
      <c r="AA121" s="346">
        <f t="shared" si="19"/>
        <v>0</v>
      </c>
      <c r="AB121" s="344">
        <f>IF(Y121&gt;0,VLOOKUP($Y121,'Reference Data 2'!$B$7:$C$71,2),0)</f>
        <v>0</v>
      </c>
      <c r="AC121" s="347">
        <f t="shared" si="20"/>
        <v>0</v>
      </c>
      <c r="AD121" s="348">
        <f t="shared" si="21"/>
        <v>0</v>
      </c>
      <c r="AE121" s="349">
        <f>IF(Y121&gt;0,VLOOKUP($Y121,'Reference Data 2'!$B$9:$D$71,3),0)</f>
        <v>0</v>
      </c>
      <c r="AF121" s="347">
        <f t="shared" si="22"/>
        <v>0</v>
      </c>
      <c r="AG121" s="346">
        <f t="shared" si="23"/>
        <v>0</v>
      </c>
      <c r="AH121" s="350">
        <f t="shared" si="24"/>
        <v>0</v>
      </c>
      <c r="AI121" s="351">
        <f t="shared" si="25"/>
        <v>0</v>
      </c>
      <c r="AJ121" s="352">
        <f t="shared" si="26"/>
        <v>0</v>
      </c>
      <c r="AK121" s="349">
        <f>IF(AA121&gt;0,VLOOKUP(C121,'Reference Data 1'!$N$13:$O$17,2),0)</f>
        <v>0</v>
      </c>
      <c r="AL121" s="346">
        <f t="shared" si="27"/>
        <v>0</v>
      </c>
      <c r="AM121" s="353">
        <f t="shared" si="28"/>
        <v>0</v>
      </c>
      <c r="AN121" s="354">
        <f t="shared" si="29"/>
        <v>0</v>
      </c>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row>
    <row r="122" spans="1:219" ht="13.9" customHeight="1">
      <c r="A122" s="392"/>
      <c r="B122" s="160"/>
      <c r="C122" s="161"/>
      <c r="D122" s="161"/>
      <c r="E122" s="255"/>
      <c r="F122" s="396">
        <v>0</v>
      </c>
      <c r="G122" s="181"/>
      <c r="H122" s="186"/>
      <c r="I122" s="162"/>
      <c r="J122" s="163"/>
      <c r="K122" s="164"/>
      <c r="L122" s="164"/>
      <c r="M122" s="187"/>
      <c r="N122" s="458"/>
      <c r="O122" s="463"/>
      <c r="P122" s="190"/>
      <c r="Q122" s="165"/>
      <c r="R122" s="166"/>
      <c r="S122" s="191"/>
      <c r="T122" s="195"/>
      <c r="U122" s="167"/>
      <c r="V122" s="196"/>
      <c r="W122" s="199">
        <f t="shared" si="16"/>
        <v>0</v>
      </c>
      <c r="X122" s="344">
        <f>IF(G122&gt;0,HLOOKUP(C122,'Utility Allowances'!$O$33:$S$34,2),0)</f>
        <v>0</v>
      </c>
      <c r="Y122" s="345">
        <f t="shared" si="17"/>
        <v>0</v>
      </c>
      <c r="Z122" s="168">
        <f t="shared" si="18"/>
        <v>0</v>
      </c>
      <c r="AA122" s="346">
        <f t="shared" si="19"/>
        <v>0</v>
      </c>
      <c r="AB122" s="344">
        <f>IF(Y122&gt;0,VLOOKUP($Y122,'Reference Data 2'!$B$7:$C$71,2),0)</f>
        <v>0</v>
      </c>
      <c r="AC122" s="347">
        <f t="shared" si="20"/>
        <v>0</v>
      </c>
      <c r="AD122" s="348">
        <f t="shared" si="21"/>
        <v>0</v>
      </c>
      <c r="AE122" s="349">
        <f>IF(Y122&gt;0,VLOOKUP($Y122,'Reference Data 2'!$B$9:$D$71,3),0)</f>
        <v>0</v>
      </c>
      <c r="AF122" s="347">
        <f t="shared" si="22"/>
        <v>0</v>
      </c>
      <c r="AG122" s="346">
        <f t="shared" si="23"/>
        <v>0</v>
      </c>
      <c r="AH122" s="350">
        <f t="shared" si="24"/>
        <v>0</v>
      </c>
      <c r="AI122" s="351">
        <f t="shared" si="25"/>
        <v>0</v>
      </c>
      <c r="AJ122" s="352">
        <f t="shared" si="26"/>
        <v>0</v>
      </c>
      <c r="AK122" s="349">
        <f>IF(AA122&gt;0,VLOOKUP(C122,'Reference Data 1'!$N$13:$O$17,2),0)</f>
        <v>0</v>
      </c>
      <c r="AL122" s="346">
        <f t="shared" si="27"/>
        <v>0</v>
      </c>
      <c r="AM122" s="353">
        <f t="shared" si="28"/>
        <v>0</v>
      </c>
      <c r="AN122" s="354">
        <f t="shared" si="29"/>
        <v>0</v>
      </c>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row>
    <row r="123" spans="1:219" ht="13.9" customHeight="1">
      <c r="A123" s="392"/>
      <c r="B123" s="160"/>
      <c r="C123" s="161"/>
      <c r="D123" s="161"/>
      <c r="E123" s="255"/>
      <c r="F123" s="396">
        <v>0</v>
      </c>
      <c r="G123" s="181"/>
      <c r="H123" s="186"/>
      <c r="I123" s="162"/>
      <c r="J123" s="163"/>
      <c r="K123" s="164"/>
      <c r="L123" s="164"/>
      <c r="M123" s="187"/>
      <c r="N123" s="458"/>
      <c r="O123" s="463"/>
      <c r="P123" s="190"/>
      <c r="Q123" s="165"/>
      <c r="R123" s="166"/>
      <c r="S123" s="191"/>
      <c r="T123" s="195"/>
      <c r="U123" s="167"/>
      <c r="V123" s="196"/>
      <c r="W123" s="199">
        <f t="shared" si="16"/>
        <v>0</v>
      </c>
      <c r="X123" s="344">
        <f>IF(G123&gt;0,HLOOKUP(C123,'Utility Allowances'!$O$33:$S$34,2),0)</f>
        <v>0</v>
      </c>
      <c r="Y123" s="345">
        <f t="shared" si="17"/>
        <v>0</v>
      </c>
      <c r="Z123" s="168">
        <f t="shared" si="18"/>
        <v>0</v>
      </c>
      <c r="AA123" s="346">
        <f t="shared" si="19"/>
        <v>0</v>
      </c>
      <c r="AB123" s="344">
        <f>IF(Y123&gt;0,VLOOKUP($Y123,'Reference Data 2'!$B$7:$C$71,2),0)</f>
        <v>0</v>
      </c>
      <c r="AC123" s="347">
        <f t="shared" si="20"/>
        <v>0</v>
      </c>
      <c r="AD123" s="348">
        <f t="shared" si="21"/>
        <v>0</v>
      </c>
      <c r="AE123" s="349">
        <f>IF(Y123&gt;0,VLOOKUP($Y123,'Reference Data 2'!$B$9:$D$71,3),0)</f>
        <v>0</v>
      </c>
      <c r="AF123" s="347">
        <f t="shared" si="22"/>
        <v>0</v>
      </c>
      <c r="AG123" s="346">
        <f t="shared" si="23"/>
        <v>0</v>
      </c>
      <c r="AH123" s="350">
        <f t="shared" si="24"/>
        <v>0</v>
      </c>
      <c r="AI123" s="351">
        <f t="shared" si="25"/>
        <v>0</v>
      </c>
      <c r="AJ123" s="352">
        <f t="shared" si="26"/>
        <v>0</v>
      </c>
      <c r="AK123" s="349">
        <f>IF(AA123&gt;0,VLOOKUP(C123,'Reference Data 1'!$N$13:$O$17,2),0)</f>
        <v>0</v>
      </c>
      <c r="AL123" s="346">
        <f t="shared" si="27"/>
        <v>0</v>
      </c>
      <c r="AM123" s="353">
        <f t="shared" si="28"/>
        <v>0</v>
      </c>
      <c r="AN123" s="354">
        <f t="shared" si="29"/>
        <v>0</v>
      </c>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row>
    <row r="124" spans="1:219" ht="13.9" customHeight="1">
      <c r="A124" s="392"/>
      <c r="B124" s="160"/>
      <c r="C124" s="161"/>
      <c r="D124" s="161"/>
      <c r="E124" s="255"/>
      <c r="F124" s="396">
        <v>0</v>
      </c>
      <c r="G124" s="181"/>
      <c r="H124" s="186"/>
      <c r="I124" s="162"/>
      <c r="J124" s="163"/>
      <c r="K124" s="164"/>
      <c r="L124" s="164"/>
      <c r="M124" s="187"/>
      <c r="N124" s="458"/>
      <c r="O124" s="463"/>
      <c r="P124" s="190"/>
      <c r="Q124" s="165"/>
      <c r="R124" s="166"/>
      <c r="S124" s="191"/>
      <c r="T124" s="195"/>
      <c r="U124" s="167"/>
      <c r="V124" s="196"/>
      <c r="W124" s="199">
        <f t="shared" si="16"/>
        <v>0</v>
      </c>
      <c r="X124" s="344">
        <f>IF(G124&gt;0,HLOOKUP(C124,'Utility Allowances'!$O$33:$S$34,2),0)</f>
        <v>0</v>
      </c>
      <c r="Y124" s="345">
        <f t="shared" si="17"/>
        <v>0</v>
      </c>
      <c r="Z124" s="168">
        <f t="shared" si="18"/>
        <v>0</v>
      </c>
      <c r="AA124" s="346">
        <f t="shared" si="19"/>
        <v>0</v>
      </c>
      <c r="AB124" s="344">
        <f>IF(Y124&gt;0,VLOOKUP($Y124,'Reference Data 2'!$B$7:$C$71,2),0)</f>
        <v>0</v>
      </c>
      <c r="AC124" s="347">
        <f t="shared" si="20"/>
        <v>0</v>
      </c>
      <c r="AD124" s="348">
        <f t="shared" si="21"/>
        <v>0</v>
      </c>
      <c r="AE124" s="349">
        <f>IF(Y124&gt;0,VLOOKUP($Y124,'Reference Data 2'!$B$9:$D$71,3),0)</f>
        <v>0</v>
      </c>
      <c r="AF124" s="347">
        <f t="shared" si="22"/>
        <v>0</v>
      </c>
      <c r="AG124" s="346">
        <f t="shared" si="23"/>
        <v>0</v>
      </c>
      <c r="AH124" s="350">
        <f t="shared" si="24"/>
        <v>0</v>
      </c>
      <c r="AI124" s="351">
        <f t="shared" si="25"/>
        <v>0</v>
      </c>
      <c r="AJ124" s="352">
        <f t="shared" si="26"/>
        <v>0</v>
      </c>
      <c r="AK124" s="349">
        <f>IF(AA124&gt;0,VLOOKUP(C124,'Reference Data 1'!$N$13:$O$17,2),0)</f>
        <v>0</v>
      </c>
      <c r="AL124" s="346">
        <f t="shared" si="27"/>
        <v>0</v>
      </c>
      <c r="AM124" s="353">
        <f t="shared" si="28"/>
        <v>0</v>
      </c>
      <c r="AN124" s="354">
        <f t="shared" si="29"/>
        <v>0</v>
      </c>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row>
    <row r="125" spans="1:219" ht="13.9" customHeight="1">
      <c r="A125" s="392"/>
      <c r="B125" s="160"/>
      <c r="C125" s="161"/>
      <c r="D125" s="161"/>
      <c r="E125" s="255"/>
      <c r="F125" s="396">
        <v>0</v>
      </c>
      <c r="G125" s="181"/>
      <c r="H125" s="186"/>
      <c r="I125" s="162"/>
      <c r="J125" s="163"/>
      <c r="K125" s="164"/>
      <c r="L125" s="164"/>
      <c r="M125" s="187"/>
      <c r="N125" s="458"/>
      <c r="O125" s="463"/>
      <c r="P125" s="190"/>
      <c r="Q125" s="165"/>
      <c r="R125" s="166"/>
      <c r="S125" s="191"/>
      <c r="T125" s="195"/>
      <c r="U125" s="167"/>
      <c r="V125" s="196"/>
      <c r="W125" s="199">
        <f t="shared" si="16"/>
        <v>0</v>
      </c>
      <c r="X125" s="344">
        <f>IF(G125&gt;0,HLOOKUP(C125,'Utility Allowances'!$O$33:$S$34,2),0)</f>
        <v>0</v>
      </c>
      <c r="Y125" s="345">
        <f t="shared" si="17"/>
        <v>0</v>
      </c>
      <c r="Z125" s="168">
        <f t="shared" si="18"/>
        <v>0</v>
      </c>
      <c r="AA125" s="346">
        <f t="shared" si="19"/>
        <v>0</v>
      </c>
      <c r="AB125" s="344">
        <f>IF(Y125&gt;0,VLOOKUP($Y125,'Reference Data 2'!$B$7:$C$71,2),0)</f>
        <v>0</v>
      </c>
      <c r="AC125" s="347">
        <f t="shared" si="20"/>
        <v>0</v>
      </c>
      <c r="AD125" s="348">
        <f t="shared" si="21"/>
        <v>0</v>
      </c>
      <c r="AE125" s="349">
        <f>IF(Y125&gt;0,VLOOKUP($Y125,'Reference Data 2'!$B$9:$D$71,3),0)</f>
        <v>0</v>
      </c>
      <c r="AF125" s="347">
        <f t="shared" si="22"/>
        <v>0</v>
      </c>
      <c r="AG125" s="346">
        <f t="shared" si="23"/>
        <v>0</v>
      </c>
      <c r="AH125" s="350">
        <f t="shared" si="24"/>
        <v>0</v>
      </c>
      <c r="AI125" s="351">
        <f t="shared" si="25"/>
        <v>0</v>
      </c>
      <c r="AJ125" s="352">
        <f t="shared" si="26"/>
        <v>0</v>
      </c>
      <c r="AK125" s="349">
        <f>IF(AA125&gt;0,VLOOKUP(C125,'Reference Data 1'!$N$13:$O$17,2),0)</f>
        <v>0</v>
      </c>
      <c r="AL125" s="346">
        <f t="shared" si="27"/>
        <v>0</v>
      </c>
      <c r="AM125" s="353">
        <f t="shared" si="28"/>
        <v>0</v>
      </c>
      <c r="AN125" s="354">
        <f t="shared" si="29"/>
        <v>0</v>
      </c>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row>
    <row r="126" spans="1:219" ht="13.9" customHeight="1">
      <c r="A126" s="392"/>
      <c r="B126" s="160"/>
      <c r="C126" s="161"/>
      <c r="D126" s="161"/>
      <c r="E126" s="255"/>
      <c r="F126" s="396">
        <v>0</v>
      </c>
      <c r="G126" s="181"/>
      <c r="H126" s="186"/>
      <c r="I126" s="162"/>
      <c r="J126" s="163"/>
      <c r="K126" s="164"/>
      <c r="L126" s="164"/>
      <c r="M126" s="187"/>
      <c r="N126" s="458"/>
      <c r="O126" s="463"/>
      <c r="P126" s="190"/>
      <c r="Q126" s="165"/>
      <c r="R126" s="166"/>
      <c r="S126" s="191"/>
      <c r="T126" s="195"/>
      <c r="U126" s="167"/>
      <c r="V126" s="196"/>
      <c r="W126" s="199">
        <f t="shared" si="16"/>
        <v>0</v>
      </c>
      <c r="X126" s="344">
        <f>IF(G126&gt;0,HLOOKUP(C126,'Utility Allowances'!$O$33:$S$34,2),0)</f>
        <v>0</v>
      </c>
      <c r="Y126" s="345">
        <f t="shared" si="17"/>
        <v>0</v>
      </c>
      <c r="Z126" s="168">
        <f t="shared" si="18"/>
        <v>0</v>
      </c>
      <c r="AA126" s="346">
        <f t="shared" si="19"/>
        <v>0</v>
      </c>
      <c r="AB126" s="344">
        <f>IF(Y126&gt;0,VLOOKUP($Y126,'Reference Data 2'!$B$7:$C$71,2),0)</f>
        <v>0</v>
      </c>
      <c r="AC126" s="347">
        <f t="shared" si="20"/>
        <v>0</v>
      </c>
      <c r="AD126" s="348">
        <f t="shared" si="21"/>
        <v>0</v>
      </c>
      <c r="AE126" s="349">
        <f>IF(Y126&gt;0,VLOOKUP($Y126,'Reference Data 2'!$B$9:$D$71,3),0)</f>
        <v>0</v>
      </c>
      <c r="AF126" s="347">
        <f t="shared" si="22"/>
        <v>0</v>
      </c>
      <c r="AG126" s="346">
        <f t="shared" si="23"/>
        <v>0</v>
      </c>
      <c r="AH126" s="350">
        <f t="shared" si="24"/>
        <v>0</v>
      </c>
      <c r="AI126" s="351">
        <f t="shared" si="25"/>
        <v>0</v>
      </c>
      <c r="AJ126" s="352">
        <f t="shared" si="26"/>
        <v>0</v>
      </c>
      <c r="AK126" s="349">
        <f>IF(AA126&gt;0,VLOOKUP(C126,'Reference Data 1'!$N$13:$O$17,2),0)</f>
        <v>0</v>
      </c>
      <c r="AL126" s="346">
        <f t="shared" si="27"/>
        <v>0</v>
      </c>
      <c r="AM126" s="353">
        <f t="shared" si="28"/>
        <v>0</v>
      </c>
      <c r="AN126" s="354">
        <f t="shared" si="29"/>
        <v>0</v>
      </c>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row>
    <row r="127" spans="1:219" ht="13.9" customHeight="1">
      <c r="A127" s="392"/>
      <c r="B127" s="160"/>
      <c r="C127" s="161"/>
      <c r="D127" s="161"/>
      <c r="E127" s="255"/>
      <c r="F127" s="396">
        <v>0</v>
      </c>
      <c r="G127" s="181"/>
      <c r="H127" s="186"/>
      <c r="I127" s="162"/>
      <c r="J127" s="163"/>
      <c r="K127" s="164"/>
      <c r="L127" s="164"/>
      <c r="M127" s="187"/>
      <c r="N127" s="458"/>
      <c r="O127" s="463"/>
      <c r="P127" s="190"/>
      <c r="Q127" s="165"/>
      <c r="R127" s="166"/>
      <c r="S127" s="191"/>
      <c r="T127" s="195"/>
      <c r="U127" s="167"/>
      <c r="V127" s="196"/>
      <c r="W127" s="199">
        <f t="shared" si="16"/>
        <v>0</v>
      </c>
      <c r="X127" s="344">
        <f>IF(G127&gt;0,HLOOKUP(C127,'Utility Allowances'!$O$33:$S$34,2),0)</f>
        <v>0</v>
      </c>
      <c r="Y127" s="345">
        <f t="shared" si="17"/>
        <v>0</v>
      </c>
      <c r="Z127" s="168">
        <f t="shared" si="18"/>
        <v>0</v>
      </c>
      <c r="AA127" s="346">
        <f t="shared" si="19"/>
        <v>0</v>
      </c>
      <c r="AB127" s="344">
        <f>IF(Y127&gt;0,VLOOKUP($Y127,'Reference Data 2'!$B$7:$C$71,2),0)</f>
        <v>0</v>
      </c>
      <c r="AC127" s="347">
        <f t="shared" si="20"/>
        <v>0</v>
      </c>
      <c r="AD127" s="348">
        <f t="shared" si="21"/>
        <v>0</v>
      </c>
      <c r="AE127" s="349">
        <f>IF(Y127&gt;0,VLOOKUP($Y127,'Reference Data 2'!$B$9:$D$71,3),0)</f>
        <v>0</v>
      </c>
      <c r="AF127" s="347">
        <f t="shared" si="22"/>
        <v>0</v>
      </c>
      <c r="AG127" s="346">
        <f t="shared" si="23"/>
        <v>0</v>
      </c>
      <c r="AH127" s="350">
        <f t="shared" si="24"/>
        <v>0</v>
      </c>
      <c r="AI127" s="351">
        <f t="shared" si="25"/>
        <v>0</v>
      </c>
      <c r="AJ127" s="352">
        <f t="shared" si="26"/>
        <v>0</v>
      </c>
      <c r="AK127" s="349">
        <f>IF(AA127&gt;0,VLOOKUP(C127,'Reference Data 1'!$N$13:$O$17,2),0)</f>
        <v>0</v>
      </c>
      <c r="AL127" s="346">
        <f t="shared" si="27"/>
        <v>0</v>
      </c>
      <c r="AM127" s="353">
        <f t="shared" si="28"/>
        <v>0</v>
      </c>
      <c r="AN127" s="354">
        <f t="shared" si="29"/>
        <v>0</v>
      </c>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row>
    <row r="128" spans="1:219" ht="13.9" customHeight="1">
      <c r="A128" s="392"/>
      <c r="B128" s="160"/>
      <c r="C128" s="161"/>
      <c r="D128" s="161"/>
      <c r="E128" s="255"/>
      <c r="F128" s="396">
        <v>0</v>
      </c>
      <c r="G128" s="181"/>
      <c r="H128" s="186"/>
      <c r="I128" s="162"/>
      <c r="J128" s="163"/>
      <c r="K128" s="164"/>
      <c r="L128" s="164"/>
      <c r="M128" s="187"/>
      <c r="N128" s="458"/>
      <c r="O128" s="463"/>
      <c r="P128" s="190"/>
      <c r="Q128" s="165"/>
      <c r="R128" s="166"/>
      <c r="S128" s="191"/>
      <c r="T128" s="195"/>
      <c r="U128" s="167"/>
      <c r="V128" s="196"/>
      <c r="W128" s="199">
        <f t="shared" si="16"/>
        <v>0</v>
      </c>
      <c r="X128" s="344">
        <f>IF(G128&gt;0,HLOOKUP(C128,'Utility Allowances'!$O$33:$S$34,2),0)</f>
        <v>0</v>
      </c>
      <c r="Y128" s="345">
        <f t="shared" si="17"/>
        <v>0</v>
      </c>
      <c r="Z128" s="168">
        <f t="shared" si="18"/>
        <v>0</v>
      </c>
      <c r="AA128" s="346">
        <f t="shared" si="19"/>
        <v>0</v>
      </c>
      <c r="AB128" s="344">
        <f>IF(Y128&gt;0,VLOOKUP($Y128,'Reference Data 2'!$B$7:$C$71,2),0)</f>
        <v>0</v>
      </c>
      <c r="AC128" s="347">
        <f t="shared" si="20"/>
        <v>0</v>
      </c>
      <c r="AD128" s="348">
        <f t="shared" si="21"/>
        <v>0</v>
      </c>
      <c r="AE128" s="349">
        <f>IF(Y128&gt;0,VLOOKUP($Y128,'Reference Data 2'!$B$9:$D$71,3),0)</f>
        <v>0</v>
      </c>
      <c r="AF128" s="347">
        <f t="shared" si="22"/>
        <v>0</v>
      </c>
      <c r="AG128" s="346">
        <f t="shared" si="23"/>
        <v>0</v>
      </c>
      <c r="AH128" s="350">
        <f t="shared" si="24"/>
        <v>0</v>
      </c>
      <c r="AI128" s="351">
        <f t="shared" si="25"/>
        <v>0</v>
      </c>
      <c r="AJ128" s="352">
        <f t="shared" si="26"/>
        <v>0</v>
      </c>
      <c r="AK128" s="349">
        <f>IF(AA128&gt;0,VLOOKUP(C128,'Reference Data 1'!$N$13:$O$17,2),0)</f>
        <v>0</v>
      </c>
      <c r="AL128" s="346">
        <f t="shared" si="27"/>
        <v>0</v>
      </c>
      <c r="AM128" s="353">
        <f t="shared" si="28"/>
        <v>0</v>
      </c>
      <c r="AN128" s="354">
        <f t="shared" si="29"/>
        <v>0</v>
      </c>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row>
    <row r="129" spans="1:219" ht="13.9" customHeight="1">
      <c r="A129" s="392"/>
      <c r="B129" s="160"/>
      <c r="C129" s="161"/>
      <c r="D129" s="161"/>
      <c r="E129" s="255"/>
      <c r="F129" s="396">
        <v>0</v>
      </c>
      <c r="G129" s="181"/>
      <c r="H129" s="186"/>
      <c r="I129" s="162"/>
      <c r="J129" s="163"/>
      <c r="K129" s="164"/>
      <c r="L129" s="164"/>
      <c r="M129" s="187"/>
      <c r="N129" s="458"/>
      <c r="O129" s="463"/>
      <c r="P129" s="190"/>
      <c r="Q129" s="165"/>
      <c r="R129" s="166"/>
      <c r="S129" s="191"/>
      <c r="T129" s="195"/>
      <c r="U129" s="167"/>
      <c r="V129" s="196"/>
      <c r="W129" s="199">
        <f t="shared" si="16"/>
        <v>0</v>
      </c>
      <c r="X129" s="344">
        <f>IF(G129&gt;0,HLOOKUP(C129,'Utility Allowances'!$O$33:$S$34,2),0)</f>
        <v>0</v>
      </c>
      <c r="Y129" s="345">
        <f t="shared" si="17"/>
        <v>0</v>
      </c>
      <c r="Z129" s="168">
        <f t="shared" si="18"/>
        <v>0</v>
      </c>
      <c r="AA129" s="346">
        <f t="shared" si="19"/>
        <v>0</v>
      </c>
      <c r="AB129" s="344">
        <f>IF(Y129&gt;0,VLOOKUP($Y129,'Reference Data 2'!$B$7:$C$71,2),0)</f>
        <v>0</v>
      </c>
      <c r="AC129" s="347">
        <f t="shared" si="20"/>
        <v>0</v>
      </c>
      <c r="AD129" s="348">
        <f t="shared" si="21"/>
        <v>0</v>
      </c>
      <c r="AE129" s="349">
        <f>IF(Y129&gt;0,VLOOKUP($Y129,'Reference Data 2'!$B$9:$D$71,3),0)</f>
        <v>0</v>
      </c>
      <c r="AF129" s="347">
        <f t="shared" si="22"/>
        <v>0</v>
      </c>
      <c r="AG129" s="346">
        <f t="shared" si="23"/>
        <v>0</v>
      </c>
      <c r="AH129" s="350">
        <f t="shared" si="24"/>
        <v>0</v>
      </c>
      <c r="AI129" s="351">
        <f t="shared" si="25"/>
        <v>0</v>
      </c>
      <c r="AJ129" s="352">
        <f t="shared" si="26"/>
        <v>0</v>
      </c>
      <c r="AK129" s="349">
        <f>IF(AA129&gt;0,VLOOKUP(C129,'Reference Data 1'!$N$13:$O$17,2),0)</f>
        <v>0</v>
      </c>
      <c r="AL129" s="346">
        <f t="shared" si="27"/>
        <v>0</v>
      </c>
      <c r="AM129" s="353">
        <f t="shared" si="28"/>
        <v>0</v>
      </c>
      <c r="AN129" s="354">
        <f t="shared" si="29"/>
        <v>0</v>
      </c>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row>
    <row r="130" spans="1:219" ht="13.9" customHeight="1">
      <c r="A130" s="392"/>
      <c r="B130" s="160"/>
      <c r="C130" s="161"/>
      <c r="D130" s="161"/>
      <c r="E130" s="255"/>
      <c r="F130" s="396">
        <v>0</v>
      </c>
      <c r="G130" s="181"/>
      <c r="H130" s="186"/>
      <c r="I130" s="162"/>
      <c r="J130" s="163"/>
      <c r="K130" s="164"/>
      <c r="L130" s="164"/>
      <c r="M130" s="187"/>
      <c r="N130" s="458"/>
      <c r="O130" s="463"/>
      <c r="P130" s="190"/>
      <c r="Q130" s="165"/>
      <c r="R130" s="166"/>
      <c r="S130" s="191"/>
      <c r="T130" s="195"/>
      <c r="U130" s="167"/>
      <c r="V130" s="196"/>
      <c r="W130" s="199">
        <f t="shared" si="16"/>
        <v>0</v>
      </c>
      <c r="X130" s="344">
        <f>IF(G130&gt;0,HLOOKUP(C130,'Utility Allowances'!$O$33:$S$34,2),0)</f>
        <v>0</v>
      </c>
      <c r="Y130" s="345">
        <f t="shared" si="17"/>
        <v>0</v>
      </c>
      <c r="Z130" s="168">
        <f t="shared" si="18"/>
        <v>0</v>
      </c>
      <c r="AA130" s="346">
        <f t="shared" si="19"/>
        <v>0</v>
      </c>
      <c r="AB130" s="344">
        <f>IF(Y130&gt;0,VLOOKUP($Y130,'Reference Data 2'!$B$7:$C$71,2),0)</f>
        <v>0</v>
      </c>
      <c r="AC130" s="347">
        <f t="shared" si="20"/>
        <v>0</v>
      </c>
      <c r="AD130" s="348">
        <f t="shared" si="21"/>
        <v>0</v>
      </c>
      <c r="AE130" s="349">
        <f>IF(Y130&gt;0,VLOOKUP($Y130,'Reference Data 2'!$B$9:$D$71,3),0)</f>
        <v>0</v>
      </c>
      <c r="AF130" s="347">
        <f t="shared" si="22"/>
        <v>0</v>
      </c>
      <c r="AG130" s="346">
        <f t="shared" si="23"/>
        <v>0</v>
      </c>
      <c r="AH130" s="350">
        <f t="shared" si="24"/>
        <v>0</v>
      </c>
      <c r="AI130" s="351">
        <f t="shared" si="25"/>
        <v>0</v>
      </c>
      <c r="AJ130" s="352">
        <f t="shared" si="26"/>
        <v>0</v>
      </c>
      <c r="AK130" s="349">
        <f>IF(AA130&gt;0,VLOOKUP(C130,'Reference Data 1'!$N$13:$O$17,2),0)</f>
        <v>0</v>
      </c>
      <c r="AL130" s="346">
        <f t="shared" si="27"/>
        <v>0</v>
      </c>
      <c r="AM130" s="353">
        <f t="shared" si="28"/>
        <v>0</v>
      </c>
      <c r="AN130" s="354">
        <f t="shared" si="29"/>
        <v>0</v>
      </c>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row>
    <row r="131" spans="1:219" ht="13.9" customHeight="1">
      <c r="A131" s="392"/>
      <c r="B131" s="160"/>
      <c r="C131" s="161"/>
      <c r="D131" s="161"/>
      <c r="E131" s="255"/>
      <c r="F131" s="396">
        <v>0</v>
      </c>
      <c r="G131" s="181"/>
      <c r="H131" s="186"/>
      <c r="I131" s="162"/>
      <c r="J131" s="163"/>
      <c r="K131" s="164"/>
      <c r="L131" s="164"/>
      <c r="M131" s="187"/>
      <c r="N131" s="458"/>
      <c r="O131" s="463"/>
      <c r="P131" s="190"/>
      <c r="Q131" s="165"/>
      <c r="R131" s="166"/>
      <c r="S131" s="191"/>
      <c r="T131" s="195"/>
      <c r="U131" s="167"/>
      <c r="V131" s="196"/>
      <c r="W131" s="199">
        <f t="shared" si="16"/>
        <v>0</v>
      </c>
      <c r="X131" s="344">
        <f>IF(G131&gt;0,HLOOKUP(C131,'Utility Allowances'!$O$33:$S$34,2),0)</f>
        <v>0</v>
      </c>
      <c r="Y131" s="345">
        <f t="shared" si="17"/>
        <v>0</v>
      </c>
      <c r="Z131" s="168">
        <f t="shared" si="18"/>
        <v>0</v>
      </c>
      <c r="AA131" s="346">
        <f t="shared" si="19"/>
        <v>0</v>
      </c>
      <c r="AB131" s="344">
        <f>IF(Y131&gt;0,VLOOKUP($Y131,'Reference Data 2'!$B$7:$C$71,2),0)</f>
        <v>0</v>
      </c>
      <c r="AC131" s="347">
        <f t="shared" si="20"/>
        <v>0</v>
      </c>
      <c r="AD131" s="348">
        <f t="shared" si="21"/>
        <v>0</v>
      </c>
      <c r="AE131" s="349">
        <f>IF(Y131&gt;0,VLOOKUP($Y131,'Reference Data 2'!$B$9:$D$71,3),0)</f>
        <v>0</v>
      </c>
      <c r="AF131" s="347">
        <f t="shared" si="22"/>
        <v>0</v>
      </c>
      <c r="AG131" s="346">
        <f t="shared" si="23"/>
        <v>0</v>
      </c>
      <c r="AH131" s="350">
        <f t="shared" si="24"/>
        <v>0</v>
      </c>
      <c r="AI131" s="351">
        <f t="shared" si="25"/>
        <v>0</v>
      </c>
      <c r="AJ131" s="352">
        <f t="shared" si="26"/>
        <v>0</v>
      </c>
      <c r="AK131" s="349">
        <f>IF(AA131&gt;0,VLOOKUP(C131,'Reference Data 1'!$N$13:$O$17,2),0)</f>
        <v>0</v>
      </c>
      <c r="AL131" s="346">
        <f t="shared" si="27"/>
        <v>0</v>
      </c>
      <c r="AM131" s="353">
        <f t="shared" si="28"/>
        <v>0</v>
      </c>
      <c r="AN131" s="354">
        <f t="shared" si="29"/>
        <v>0</v>
      </c>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row>
    <row r="132" spans="1:219" ht="13.9" customHeight="1">
      <c r="A132" s="392"/>
      <c r="B132" s="160"/>
      <c r="C132" s="161"/>
      <c r="D132" s="161"/>
      <c r="E132" s="255"/>
      <c r="F132" s="396">
        <v>0</v>
      </c>
      <c r="G132" s="181"/>
      <c r="H132" s="186"/>
      <c r="I132" s="162"/>
      <c r="J132" s="163"/>
      <c r="K132" s="164"/>
      <c r="L132" s="164"/>
      <c r="M132" s="187"/>
      <c r="N132" s="458"/>
      <c r="O132" s="463"/>
      <c r="P132" s="190"/>
      <c r="Q132" s="165"/>
      <c r="R132" s="166"/>
      <c r="S132" s="191"/>
      <c r="T132" s="195"/>
      <c r="U132" s="167"/>
      <c r="V132" s="196"/>
      <c r="W132" s="199">
        <f t="shared" si="16"/>
        <v>0</v>
      </c>
      <c r="X132" s="344">
        <f>IF(G132&gt;0,HLOOKUP(C132,'Utility Allowances'!$O$33:$S$34,2),0)</f>
        <v>0</v>
      </c>
      <c r="Y132" s="345">
        <f t="shared" si="17"/>
        <v>0</v>
      </c>
      <c r="Z132" s="168">
        <f t="shared" si="18"/>
        <v>0</v>
      </c>
      <c r="AA132" s="346">
        <f t="shared" si="19"/>
        <v>0</v>
      </c>
      <c r="AB132" s="344">
        <f>IF(Y132&gt;0,VLOOKUP($Y132,'Reference Data 2'!$B$7:$C$71,2),0)</f>
        <v>0</v>
      </c>
      <c r="AC132" s="347">
        <f t="shared" si="20"/>
        <v>0</v>
      </c>
      <c r="AD132" s="348">
        <f t="shared" si="21"/>
        <v>0</v>
      </c>
      <c r="AE132" s="349">
        <f>IF(Y132&gt;0,VLOOKUP($Y132,'Reference Data 2'!$B$9:$D$71,3),0)</f>
        <v>0</v>
      </c>
      <c r="AF132" s="347">
        <f t="shared" si="22"/>
        <v>0</v>
      </c>
      <c r="AG132" s="346">
        <f t="shared" si="23"/>
        <v>0</v>
      </c>
      <c r="AH132" s="350">
        <f t="shared" si="24"/>
        <v>0</v>
      </c>
      <c r="AI132" s="351">
        <f t="shared" si="25"/>
        <v>0</v>
      </c>
      <c r="AJ132" s="352">
        <f t="shared" si="26"/>
        <v>0</v>
      </c>
      <c r="AK132" s="349">
        <f>IF(AA132&gt;0,VLOOKUP(C132,'Reference Data 1'!$N$13:$O$17,2),0)</f>
        <v>0</v>
      </c>
      <c r="AL132" s="346">
        <f t="shared" si="27"/>
        <v>0</v>
      </c>
      <c r="AM132" s="353">
        <f t="shared" si="28"/>
        <v>0</v>
      </c>
      <c r="AN132" s="354">
        <f t="shared" si="29"/>
        <v>0</v>
      </c>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row>
    <row r="133" spans="1:219" ht="13.9" customHeight="1">
      <c r="A133" s="392"/>
      <c r="B133" s="160"/>
      <c r="C133" s="161"/>
      <c r="D133" s="161"/>
      <c r="E133" s="255"/>
      <c r="F133" s="396">
        <v>0</v>
      </c>
      <c r="G133" s="181"/>
      <c r="H133" s="186"/>
      <c r="I133" s="162"/>
      <c r="J133" s="163"/>
      <c r="K133" s="164"/>
      <c r="L133" s="164"/>
      <c r="M133" s="187"/>
      <c r="N133" s="458"/>
      <c r="O133" s="463"/>
      <c r="P133" s="190"/>
      <c r="Q133" s="165"/>
      <c r="R133" s="166"/>
      <c r="S133" s="191"/>
      <c r="T133" s="195"/>
      <c r="U133" s="167"/>
      <c r="V133" s="196"/>
      <c r="W133" s="199">
        <f t="shared" si="16"/>
        <v>0</v>
      </c>
      <c r="X133" s="344">
        <f>IF(G133&gt;0,HLOOKUP(C133,'Utility Allowances'!$O$33:$S$34,2),0)</f>
        <v>0</v>
      </c>
      <c r="Y133" s="345">
        <f t="shared" si="17"/>
        <v>0</v>
      </c>
      <c r="Z133" s="168">
        <f t="shared" si="18"/>
        <v>0</v>
      </c>
      <c r="AA133" s="346">
        <f t="shared" si="19"/>
        <v>0</v>
      </c>
      <c r="AB133" s="344">
        <f>IF(Y133&gt;0,VLOOKUP($Y133,'Reference Data 2'!$B$7:$C$71,2),0)</f>
        <v>0</v>
      </c>
      <c r="AC133" s="347">
        <f t="shared" si="20"/>
        <v>0</v>
      </c>
      <c r="AD133" s="348">
        <f t="shared" si="21"/>
        <v>0</v>
      </c>
      <c r="AE133" s="349">
        <f>IF(Y133&gt;0,VLOOKUP($Y133,'Reference Data 2'!$B$9:$D$71,3),0)</f>
        <v>0</v>
      </c>
      <c r="AF133" s="347">
        <f t="shared" si="22"/>
        <v>0</v>
      </c>
      <c r="AG133" s="346">
        <f t="shared" si="23"/>
        <v>0</v>
      </c>
      <c r="AH133" s="350">
        <f t="shared" si="24"/>
        <v>0</v>
      </c>
      <c r="AI133" s="351">
        <f t="shared" si="25"/>
        <v>0</v>
      </c>
      <c r="AJ133" s="352">
        <f t="shared" si="26"/>
        <v>0</v>
      </c>
      <c r="AK133" s="349">
        <f>IF(AA133&gt;0,VLOOKUP(C133,'Reference Data 1'!$N$13:$O$17,2),0)</f>
        <v>0</v>
      </c>
      <c r="AL133" s="346">
        <f t="shared" si="27"/>
        <v>0</v>
      </c>
      <c r="AM133" s="353">
        <f t="shared" si="28"/>
        <v>0</v>
      </c>
      <c r="AN133" s="354">
        <f t="shared" si="29"/>
        <v>0</v>
      </c>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row>
    <row r="134" spans="1:219" ht="13.9" customHeight="1">
      <c r="A134" s="392"/>
      <c r="B134" s="160"/>
      <c r="C134" s="161"/>
      <c r="D134" s="161"/>
      <c r="E134" s="255"/>
      <c r="F134" s="396">
        <v>0</v>
      </c>
      <c r="G134" s="181"/>
      <c r="H134" s="186"/>
      <c r="I134" s="162"/>
      <c r="J134" s="163"/>
      <c r="K134" s="164"/>
      <c r="L134" s="164"/>
      <c r="M134" s="187"/>
      <c r="N134" s="458"/>
      <c r="O134" s="463"/>
      <c r="P134" s="190"/>
      <c r="Q134" s="165"/>
      <c r="R134" s="166"/>
      <c r="S134" s="191"/>
      <c r="T134" s="195"/>
      <c r="U134" s="167"/>
      <c r="V134" s="196"/>
      <c r="W134" s="199">
        <f t="shared" si="16"/>
        <v>0</v>
      </c>
      <c r="X134" s="344">
        <f>IF(G134&gt;0,HLOOKUP(C134,'Utility Allowances'!$O$33:$S$34,2),0)</f>
        <v>0</v>
      </c>
      <c r="Y134" s="345">
        <f t="shared" si="17"/>
        <v>0</v>
      </c>
      <c r="Z134" s="168">
        <f t="shared" si="18"/>
        <v>0</v>
      </c>
      <c r="AA134" s="346">
        <f t="shared" si="19"/>
        <v>0</v>
      </c>
      <c r="AB134" s="344">
        <f>IF(Y134&gt;0,VLOOKUP($Y134,'Reference Data 2'!$B$7:$C$71,2),0)</f>
        <v>0</v>
      </c>
      <c r="AC134" s="347">
        <f t="shared" si="20"/>
        <v>0</v>
      </c>
      <c r="AD134" s="348">
        <f t="shared" si="21"/>
        <v>0</v>
      </c>
      <c r="AE134" s="349">
        <f>IF(Y134&gt;0,VLOOKUP($Y134,'Reference Data 2'!$B$9:$D$71,3),0)</f>
        <v>0</v>
      </c>
      <c r="AF134" s="347">
        <f t="shared" si="22"/>
        <v>0</v>
      </c>
      <c r="AG134" s="346">
        <f t="shared" si="23"/>
        <v>0</v>
      </c>
      <c r="AH134" s="350">
        <f t="shared" si="24"/>
        <v>0</v>
      </c>
      <c r="AI134" s="351">
        <f t="shared" si="25"/>
        <v>0</v>
      </c>
      <c r="AJ134" s="352">
        <f t="shared" si="26"/>
        <v>0</v>
      </c>
      <c r="AK134" s="349">
        <f>IF(AA134&gt;0,VLOOKUP(C134,'Reference Data 1'!$N$13:$O$17,2),0)</f>
        <v>0</v>
      </c>
      <c r="AL134" s="346">
        <f t="shared" si="27"/>
        <v>0</v>
      </c>
      <c r="AM134" s="353">
        <f t="shared" si="28"/>
        <v>0</v>
      </c>
      <c r="AN134" s="354">
        <f t="shared" si="29"/>
        <v>0</v>
      </c>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row>
    <row r="135" spans="1:219" ht="13.9" customHeight="1">
      <c r="A135" s="392"/>
      <c r="B135" s="160"/>
      <c r="C135" s="161"/>
      <c r="D135" s="161"/>
      <c r="E135" s="255"/>
      <c r="F135" s="396">
        <v>0</v>
      </c>
      <c r="G135" s="181"/>
      <c r="H135" s="186"/>
      <c r="I135" s="162"/>
      <c r="J135" s="163"/>
      <c r="K135" s="164"/>
      <c r="L135" s="164"/>
      <c r="M135" s="187"/>
      <c r="N135" s="458"/>
      <c r="O135" s="463"/>
      <c r="P135" s="190"/>
      <c r="Q135" s="165"/>
      <c r="R135" s="166"/>
      <c r="S135" s="191"/>
      <c r="T135" s="195"/>
      <c r="U135" s="167"/>
      <c r="V135" s="196"/>
      <c r="W135" s="199">
        <f t="shared" si="16"/>
        <v>0</v>
      </c>
      <c r="X135" s="344">
        <f>IF(G135&gt;0,HLOOKUP(C135,'Utility Allowances'!$O$33:$S$34,2),0)</f>
        <v>0</v>
      </c>
      <c r="Y135" s="345">
        <f t="shared" si="17"/>
        <v>0</v>
      </c>
      <c r="Z135" s="168">
        <f t="shared" si="18"/>
        <v>0</v>
      </c>
      <c r="AA135" s="346">
        <f t="shared" si="19"/>
        <v>0</v>
      </c>
      <c r="AB135" s="344">
        <f>IF(Y135&gt;0,VLOOKUP($Y135,'Reference Data 2'!$B$7:$C$71,2),0)</f>
        <v>0</v>
      </c>
      <c r="AC135" s="347">
        <f t="shared" si="20"/>
        <v>0</v>
      </c>
      <c r="AD135" s="348">
        <f t="shared" si="21"/>
        <v>0</v>
      </c>
      <c r="AE135" s="349">
        <f>IF(Y135&gt;0,VLOOKUP($Y135,'Reference Data 2'!$B$9:$D$71,3),0)</f>
        <v>0</v>
      </c>
      <c r="AF135" s="347">
        <f t="shared" si="22"/>
        <v>0</v>
      </c>
      <c r="AG135" s="346">
        <f t="shared" si="23"/>
        <v>0</v>
      </c>
      <c r="AH135" s="350">
        <f t="shared" si="24"/>
        <v>0</v>
      </c>
      <c r="AI135" s="351">
        <f t="shared" si="25"/>
        <v>0</v>
      </c>
      <c r="AJ135" s="352">
        <f t="shared" si="26"/>
        <v>0</v>
      </c>
      <c r="AK135" s="349">
        <f>IF(AA135&gt;0,VLOOKUP(C135,'Reference Data 1'!$N$13:$O$17,2),0)</f>
        <v>0</v>
      </c>
      <c r="AL135" s="346">
        <f t="shared" si="27"/>
        <v>0</v>
      </c>
      <c r="AM135" s="353">
        <f t="shared" si="28"/>
        <v>0</v>
      </c>
      <c r="AN135" s="354">
        <f t="shared" si="29"/>
        <v>0</v>
      </c>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row>
    <row r="136" spans="1:219" ht="13.9" customHeight="1">
      <c r="A136" s="392"/>
      <c r="B136" s="160"/>
      <c r="C136" s="161"/>
      <c r="D136" s="161"/>
      <c r="E136" s="255"/>
      <c r="F136" s="396">
        <v>0</v>
      </c>
      <c r="G136" s="181"/>
      <c r="H136" s="186"/>
      <c r="I136" s="162"/>
      <c r="J136" s="163"/>
      <c r="K136" s="164"/>
      <c r="L136" s="164"/>
      <c r="M136" s="187"/>
      <c r="N136" s="458"/>
      <c r="O136" s="463"/>
      <c r="P136" s="190"/>
      <c r="Q136" s="165"/>
      <c r="R136" s="166"/>
      <c r="S136" s="191"/>
      <c r="T136" s="195"/>
      <c r="U136" s="167"/>
      <c r="V136" s="196"/>
      <c r="W136" s="199">
        <f t="shared" si="16"/>
        <v>0</v>
      </c>
      <c r="X136" s="344">
        <f>IF(G136&gt;0,HLOOKUP(C136,'Utility Allowances'!$O$33:$S$34,2),0)</f>
        <v>0</v>
      </c>
      <c r="Y136" s="345">
        <f t="shared" si="17"/>
        <v>0</v>
      </c>
      <c r="Z136" s="168">
        <f t="shared" si="18"/>
        <v>0</v>
      </c>
      <c r="AA136" s="346">
        <f t="shared" si="19"/>
        <v>0</v>
      </c>
      <c r="AB136" s="344">
        <f>IF(Y136&gt;0,VLOOKUP($Y136,'Reference Data 2'!$B$7:$C$71,2),0)</f>
        <v>0</v>
      </c>
      <c r="AC136" s="347">
        <f t="shared" si="20"/>
        <v>0</v>
      </c>
      <c r="AD136" s="348">
        <f t="shared" si="21"/>
        <v>0</v>
      </c>
      <c r="AE136" s="349">
        <f>IF(Y136&gt;0,VLOOKUP($Y136,'Reference Data 2'!$B$9:$D$71,3),0)</f>
        <v>0</v>
      </c>
      <c r="AF136" s="347">
        <f t="shared" si="22"/>
        <v>0</v>
      </c>
      <c r="AG136" s="346">
        <f t="shared" si="23"/>
        <v>0</v>
      </c>
      <c r="AH136" s="350">
        <f t="shared" si="24"/>
        <v>0</v>
      </c>
      <c r="AI136" s="351">
        <f t="shared" si="25"/>
        <v>0</v>
      </c>
      <c r="AJ136" s="352">
        <f t="shared" si="26"/>
        <v>0</v>
      </c>
      <c r="AK136" s="349">
        <f>IF(AA136&gt;0,VLOOKUP(C136,'Reference Data 1'!$N$13:$O$17,2),0)</f>
        <v>0</v>
      </c>
      <c r="AL136" s="346">
        <f t="shared" si="27"/>
        <v>0</v>
      </c>
      <c r="AM136" s="353">
        <f t="shared" si="28"/>
        <v>0</v>
      </c>
      <c r="AN136" s="354">
        <f t="shared" si="29"/>
        <v>0</v>
      </c>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row>
    <row r="137" spans="1:219" ht="13.9" customHeight="1">
      <c r="A137" s="392"/>
      <c r="B137" s="160"/>
      <c r="C137" s="161"/>
      <c r="D137" s="161"/>
      <c r="E137" s="255"/>
      <c r="F137" s="396">
        <v>0</v>
      </c>
      <c r="G137" s="181"/>
      <c r="H137" s="186"/>
      <c r="I137" s="162"/>
      <c r="J137" s="163"/>
      <c r="K137" s="164"/>
      <c r="L137" s="164"/>
      <c r="M137" s="187"/>
      <c r="N137" s="458"/>
      <c r="O137" s="463"/>
      <c r="P137" s="190"/>
      <c r="Q137" s="165"/>
      <c r="R137" s="166"/>
      <c r="S137" s="191"/>
      <c r="T137" s="195"/>
      <c r="U137" s="167"/>
      <c r="V137" s="196"/>
      <c r="W137" s="199">
        <f t="shared" si="16"/>
        <v>0</v>
      </c>
      <c r="X137" s="344">
        <f>IF(G137&gt;0,HLOOKUP(C137,'Utility Allowances'!$O$33:$S$34,2),0)</f>
        <v>0</v>
      </c>
      <c r="Y137" s="345">
        <f t="shared" si="17"/>
        <v>0</v>
      </c>
      <c r="Z137" s="168">
        <f t="shared" si="18"/>
        <v>0</v>
      </c>
      <c r="AA137" s="346">
        <f t="shared" si="19"/>
        <v>0</v>
      </c>
      <c r="AB137" s="344">
        <f>IF(Y137&gt;0,VLOOKUP($Y137,'Reference Data 2'!$B$7:$C$71,2),0)</f>
        <v>0</v>
      </c>
      <c r="AC137" s="347">
        <f t="shared" si="20"/>
        <v>0</v>
      </c>
      <c r="AD137" s="348">
        <f t="shared" si="21"/>
        <v>0</v>
      </c>
      <c r="AE137" s="349">
        <f>IF(Y137&gt;0,VLOOKUP($Y137,'Reference Data 2'!$B$9:$D$71,3),0)</f>
        <v>0</v>
      </c>
      <c r="AF137" s="347">
        <f t="shared" si="22"/>
        <v>0</v>
      </c>
      <c r="AG137" s="346">
        <f t="shared" si="23"/>
        <v>0</v>
      </c>
      <c r="AH137" s="350">
        <f t="shared" si="24"/>
        <v>0</v>
      </c>
      <c r="AI137" s="351">
        <f t="shared" si="25"/>
        <v>0</v>
      </c>
      <c r="AJ137" s="352">
        <f t="shared" si="26"/>
        <v>0</v>
      </c>
      <c r="AK137" s="349">
        <f>IF(AA137&gt;0,VLOOKUP(C137,'Reference Data 1'!$N$13:$O$17,2),0)</f>
        <v>0</v>
      </c>
      <c r="AL137" s="346">
        <f t="shared" si="27"/>
        <v>0</v>
      </c>
      <c r="AM137" s="353">
        <f t="shared" si="28"/>
        <v>0</v>
      </c>
      <c r="AN137" s="354">
        <f t="shared" si="29"/>
        <v>0</v>
      </c>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row>
    <row r="138" spans="1:219" ht="13.9" customHeight="1">
      <c r="A138" s="392"/>
      <c r="B138" s="160"/>
      <c r="C138" s="161"/>
      <c r="D138" s="161"/>
      <c r="E138" s="255"/>
      <c r="F138" s="396">
        <v>0</v>
      </c>
      <c r="G138" s="181"/>
      <c r="H138" s="186"/>
      <c r="I138" s="162"/>
      <c r="J138" s="163"/>
      <c r="K138" s="164"/>
      <c r="L138" s="164"/>
      <c r="M138" s="187"/>
      <c r="N138" s="458"/>
      <c r="O138" s="463"/>
      <c r="P138" s="190"/>
      <c r="Q138" s="165"/>
      <c r="R138" s="166"/>
      <c r="S138" s="191"/>
      <c r="T138" s="195"/>
      <c r="U138" s="167"/>
      <c r="V138" s="196"/>
      <c r="W138" s="199">
        <f t="shared" ref="W138:W201" si="30">IF(U138&gt;0,U138/LOOKUP(T138,IncomeLimits),0)</f>
        <v>0</v>
      </c>
      <c r="X138" s="344">
        <f>IF(G138&gt;0,HLOOKUP(C138,'Utility Allowances'!$O$33:$S$34,2),0)</f>
        <v>0</v>
      </c>
      <c r="Y138" s="345">
        <f t="shared" ref="Y138:Y201" si="31">+G138+C138</f>
        <v>0</v>
      </c>
      <c r="Z138" s="168">
        <f t="shared" ref="Z138:Z201" si="32">+J138+I138</f>
        <v>0</v>
      </c>
      <c r="AA138" s="346">
        <f t="shared" ref="AA138:AA201" si="33">+H138+J138</f>
        <v>0</v>
      </c>
      <c r="AB138" s="344">
        <f>IF(Y138&gt;0,VLOOKUP($Y138,'Reference Data 2'!$B$7:$C$71,2),0)</f>
        <v>0</v>
      </c>
      <c r="AC138" s="347">
        <f t="shared" ref="AC138:AC201" si="34">+AA138-AB138</f>
        <v>0</v>
      </c>
      <c r="AD138" s="348">
        <f t="shared" ref="AD138:AD201" si="35">+IF(AC138&gt;0,AC138,0)</f>
        <v>0</v>
      </c>
      <c r="AE138" s="349">
        <f>IF(Y138&gt;0,VLOOKUP($Y138,'Reference Data 2'!$B$9:$D$71,3),0)</f>
        <v>0</v>
      </c>
      <c r="AF138" s="347">
        <f t="shared" ref="AF138:AF201" si="36">+AA138-AE138</f>
        <v>0</v>
      </c>
      <c r="AG138" s="346">
        <f t="shared" ref="AG138:AG201" si="37">+IF(AF138&gt;0,AF138,0)</f>
        <v>0</v>
      </c>
      <c r="AH138" s="350">
        <f t="shared" ref="AH138:AH201" si="38">+IF(U138&gt;0,(AA138*12)/U138,0)</f>
        <v>0</v>
      </c>
      <c r="AI138" s="351">
        <f t="shared" ref="AI138:AI201" si="39">+IF(AH138&gt;0.5,AH138,0)</f>
        <v>0</v>
      </c>
      <c r="AJ138" s="352">
        <f t="shared" ref="AJ138:AJ201" si="40">+IF(T138&gt;0,IF(C138&gt;0,T138/C138,T138),0)</f>
        <v>0</v>
      </c>
      <c r="AK138" s="349">
        <f>IF(AA138&gt;0,VLOOKUP(C138,'Reference Data 1'!$N$13:$O$17,2),0)</f>
        <v>0</v>
      </c>
      <c r="AL138" s="346">
        <f t="shared" ref="AL138:AL201" si="41">+AK138-AA138</f>
        <v>0</v>
      </c>
      <c r="AM138" s="353">
        <f t="shared" ref="AM138:AM201" si="42">+C138+E138</f>
        <v>0</v>
      </c>
      <c r="AN138" s="354">
        <f t="shared" ref="AN138:AN201" si="43">+IF(F138=1,C138+0.1,IF(F138=2,C138+0.2,0))</f>
        <v>0</v>
      </c>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row>
    <row r="139" spans="1:219" ht="13.9" customHeight="1">
      <c r="A139" s="392"/>
      <c r="B139" s="160"/>
      <c r="C139" s="161"/>
      <c r="D139" s="161"/>
      <c r="E139" s="255"/>
      <c r="F139" s="396">
        <v>0</v>
      </c>
      <c r="G139" s="181"/>
      <c r="H139" s="186"/>
      <c r="I139" s="162"/>
      <c r="J139" s="163"/>
      <c r="K139" s="164"/>
      <c r="L139" s="164"/>
      <c r="M139" s="187"/>
      <c r="N139" s="458"/>
      <c r="O139" s="463"/>
      <c r="P139" s="190"/>
      <c r="Q139" s="165"/>
      <c r="R139" s="166"/>
      <c r="S139" s="191"/>
      <c r="T139" s="195"/>
      <c r="U139" s="167"/>
      <c r="V139" s="196"/>
      <c r="W139" s="199">
        <f t="shared" si="30"/>
        <v>0</v>
      </c>
      <c r="X139" s="344">
        <f>IF(G139&gt;0,HLOOKUP(C139,'Utility Allowances'!$O$33:$S$34,2),0)</f>
        <v>0</v>
      </c>
      <c r="Y139" s="345">
        <f t="shared" si="31"/>
        <v>0</v>
      </c>
      <c r="Z139" s="168">
        <f t="shared" si="32"/>
        <v>0</v>
      </c>
      <c r="AA139" s="346">
        <f t="shared" si="33"/>
        <v>0</v>
      </c>
      <c r="AB139" s="344">
        <f>IF(Y139&gt;0,VLOOKUP($Y139,'Reference Data 2'!$B$7:$C$71,2),0)</f>
        <v>0</v>
      </c>
      <c r="AC139" s="347">
        <f t="shared" si="34"/>
        <v>0</v>
      </c>
      <c r="AD139" s="348">
        <f t="shared" si="35"/>
        <v>0</v>
      </c>
      <c r="AE139" s="349">
        <f>IF(Y139&gt;0,VLOOKUP($Y139,'Reference Data 2'!$B$9:$D$71,3),0)</f>
        <v>0</v>
      </c>
      <c r="AF139" s="347">
        <f t="shared" si="36"/>
        <v>0</v>
      </c>
      <c r="AG139" s="346">
        <f t="shared" si="37"/>
        <v>0</v>
      </c>
      <c r="AH139" s="350">
        <f t="shared" si="38"/>
        <v>0</v>
      </c>
      <c r="AI139" s="351">
        <f t="shared" si="39"/>
        <v>0</v>
      </c>
      <c r="AJ139" s="352">
        <f t="shared" si="40"/>
        <v>0</v>
      </c>
      <c r="AK139" s="349">
        <f>IF(AA139&gt;0,VLOOKUP(C139,'Reference Data 1'!$N$13:$O$17,2),0)</f>
        <v>0</v>
      </c>
      <c r="AL139" s="346">
        <f t="shared" si="41"/>
        <v>0</v>
      </c>
      <c r="AM139" s="353">
        <f t="shared" si="42"/>
        <v>0</v>
      </c>
      <c r="AN139" s="354">
        <f t="shared" si="43"/>
        <v>0</v>
      </c>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row>
    <row r="140" spans="1:219" ht="13.9" customHeight="1">
      <c r="A140" s="392"/>
      <c r="B140" s="160"/>
      <c r="C140" s="161"/>
      <c r="D140" s="161"/>
      <c r="E140" s="255"/>
      <c r="F140" s="396">
        <v>0</v>
      </c>
      <c r="G140" s="181"/>
      <c r="H140" s="186"/>
      <c r="I140" s="162"/>
      <c r="J140" s="163"/>
      <c r="K140" s="164"/>
      <c r="L140" s="164"/>
      <c r="M140" s="187"/>
      <c r="N140" s="458"/>
      <c r="O140" s="463"/>
      <c r="P140" s="190"/>
      <c r="Q140" s="165"/>
      <c r="R140" s="166"/>
      <c r="S140" s="191"/>
      <c r="T140" s="195"/>
      <c r="U140" s="167"/>
      <c r="V140" s="196"/>
      <c r="W140" s="199">
        <f t="shared" si="30"/>
        <v>0</v>
      </c>
      <c r="X140" s="344">
        <f>IF(G140&gt;0,HLOOKUP(C140,'Utility Allowances'!$O$33:$S$34,2),0)</f>
        <v>0</v>
      </c>
      <c r="Y140" s="345">
        <f t="shared" si="31"/>
        <v>0</v>
      </c>
      <c r="Z140" s="168">
        <f t="shared" si="32"/>
        <v>0</v>
      </c>
      <c r="AA140" s="346">
        <f t="shared" si="33"/>
        <v>0</v>
      </c>
      <c r="AB140" s="344">
        <f>IF(Y140&gt;0,VLOOKUP($Y140,'Reference Data 2'!$B$7:$C$71,2),0)</f>
        <v>0</v>
      </c>
      <c r="AC140" s="347">
        <f t="shared" si="34"/>
        <v>0</v>
      </c>
      <c r="AD140" s="348">
        <f t="shared" si="35"/>
        <v>0</v>
      </c>
      <c r="AE140" s="349">
        <f>IF(Y140&gt;0,VLOOKUP($Y140,'Reference Data 2'!$B$9:$D$71,3),0)</f>
        <v>0</v>
      </c>
      <c r="AF140" s="347">
        <f t="shared" si="36"/>
        <v>0</v>
      </c>
      <c r="AG140" s="346">
        <f t="shared" si="37"/>
        <v>0</v>
      </c>
      <c r="AH140" s="350">
        <f t="shared" si="38"/>
        <v>0</v>
      </c>
      <c r="AI140" s="351">
        <f t="shared" si="39"/>
        <v>0</v>
      </c>
      <c r="AJ140" s="352">
        <f t="shared" si="40"/>
        <v>0</v>
      </c>
      <c r="AK140" s="349">
        <f>IF(AA140&gt;0,VLOOKUP(C140,'Reference Data 1'!$N$13:$O$17,2),0)</f>
        <v>0</v>
      </c>
      <c r="AL140" s="346">
        <f t="shared" si="41"/>
        <v>0</v>
      </c>
      <c r="AM140" s="353">
        <f t="shared" si="42"/>
        <v>0</v>
      </c>
      <c r="AN140" s="354">
        <f t="shared" si="43"/>
        <v>0</v>
      </c>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row>
    <row r="141" spans="1:219" ht="13.9" customHeight="1">
      <c r="A141" s="392"/>
      <c r="B141" s="160"/>
      <c r="C141" s="161"/>
      <c r="D141" s="161"/>
      <c r="E141" s="255"/>
      <c r="F141" s="396">
        <v>0</v>
      </c>
      <c r="G141" s="181"/>
      <c r="H141" s="186"/>
      <c r="I141" s="162"/>
      <c r="J141" s="163"/>
      <c r="K141" s="164"/>
      <c r="L141" s="164"/>
      <c r="M141" s="187"/>
      <c r="N141" s="458"/>
      <c r="O141" s="463"/>
      <c r="P141" s="190"/>
      <c r="Q141" s="165"/>
      <c r="R141" s="166"/>
      <c r="S141" s="191"/>
      <c r="T141" s="195"/>
      <c r="U141" s="167"/>
      <c r="V141" s="196"/>
      <c r="W141" s="199">
        <f t="shared" si="30"/>
        <v>0</v>
      </c>
      <c r="X141" s="344">
        <f>IF(G141&gt;0,HLOOKUP(C141,'Utility Allowances'!$O$33:$S$34,2),0)</f>
        <v>0</v>
      </c>
      <c r="Y141" s="345">
        <f t="shared" si="31"/>
        <v>0</v>
      </c>
      <c r="Z141" s="168">
        <f t="shared" si="32"/>
        <v>0</v>
      </c>
      <c r="AA141" s="346">
        <f t="shared" si="33"/>
        <v>0</v>
      </c>
      <c r="AB141" s="344">
        <f>IF(Y141&gt;0,VLOOKUP($Y141,'Reference Data 2'!$B$7:$C$71,2),0)</f>
        <v>0</v>
      </c>
      <c r="AC141" s="347">
        <f t="shared" si="34"/>
        <v>0</v>
      </c>
      <c r="AD141" s="348">
        <f t="shared" si="35"/>
        <v>0</v>
      </c>
      <c r="AE141" s="349">
        <f>IF(Y141&gt;0,VLOOKUP($Y141,'Reference Data 2'!$B$9:$D$71,3),0)</f>
        <v>0</v>
      </c>
      <c r="AF141" s="347">
        <f t="shared" si="36"/>
        <v>0</v>
      </c>
      <c r="AG141" s="346">
        <f t="shared" si="37"/>
        <v>0</v>
      </c>
      <c r="AH141" s="350">
        <f t="shared" si="38"/>
        <v>0</v>
      </c>
      <c r="AI141" s="351">
        <f t="shared" si="39"/>
        <v>0</v>
      </c>
      <c r="AJ141" s="352">
        <f t="shared" si="40"/>
        <v>0</v>
      </c>
      <c r="AK141" s="349">
        <f>IF(AA141&gt;0,VLOOKUP(C141,'Reference Data 1'!$N$13:$O$17,2),0)</f>
        <v>0</v>
      </c>
      <c r="AL141" s="346">
        <f t="shared" si="41"/>
        <v>0</v>
      </c>
      <c r="AM141" s="353">
        <f t="shared" si="42"/>
        <v>0</v>
      </c>
      <c r="AN141" s="354">
        <f t="shared" si="43"/>
        <v>0</v>
      </c>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row>
    <row r="142" spans="1:219" ht="13.9" customHeight="1">
      <c r="A142" s="392"/>
      <c r="B142" s="160"/>
      <c r="C142" s="161"/>
      <c r="D142" s="161"/>
      <c r="E142" s="255"/>
      <c r="F142" s="396">
        <v>0</v>
      </c>
      <c r="G142" s="181"/>
      <c r="H142" s="186"/>
      <c r="I142" s="162"/>
      <c r="J142" s="163"/>
      <c r="K142" s="164"/>
      <c r="L142" s="164"/>
      <c r="M142" s="187"/>
      <c r="N142" s="458"/>
      <c r="O142" s="463"/>
      <c r="P142" s="190"/>
      <c r="Q142" s="165"/>
      <c r="R142" s="166"/>
      <c r="S142" s="191"/>
      <c r="T142" s="195"/>
      <c r="U142" s="167"/>
      <c r="V142" s="196"/>
      <c r="W142" s="199">
        <f t="shared" si="30"/>
        <v>0</v>
      </c>
      <c r="X142" s="344">
        <f>IF(G142&gt;0,HLOOKUP(C142,'Utility Allowances'!$O$33:$S$34,2),0)</f>
        <v>0</v>
      </c>
      <c r="Y142" s="345">
        <f t="shared" si="31"/>
        <v>0</v>
      </c>
      <c r="Z142" s="168">
        <f t="shared" si="32"/>
        <v>0</v>
      </c>
      <c r="AA142" s="346">
        <f t="shared" si="33"/>
        <v>0</v>
      </c>
      <c r="AB142" s="344">
        <f>IF(Y142&gt;0,VLOOKUP($Y142,'Reference Data 2'!$B$7:$C$71,2),0)</f>
        <v>0</v>
      </c>
      <c r="AC142" s="347">
        <f t="shared" si="34"/>
        <v>0</v>
      </c>
      <c r="AD142" s="348">
        <f t="shared" si="35"/>
        <v>0</v>
      </c>
      <c r="AE142" s="349">
        <f>IF(Y142&gt;0,VLOOKUP($Y142,'Reference Data 2'!$B$9:$D$71,3),0)</f>
        <v>0</v>
      </c>
      <c r="AF142" s="347">
        <f t="shared" si="36"/>
        <v>0</v>
      </c>
      <c r="AG142" s="346">
        <f t="shared" si="37"/>
        <v>0</v>
      </c>
      <c r="AH142" s="350">
        <f t="shared" si="38"/>
        <v>0</v>
      </c>
      <c r="AI142" s="351">
        <f t="shared" si="39"/>
        <v>0</v>
      </c>
      <c r="AJ142" s="352">
        <f t="shared" si="40"/>
        <v>0</v>
      </c>
      <c r="AK142" s="349">
        <f>IF(AA142&gt;0,VLOOKUP(C142,'Reference Data 1'!$N$13:$O$17,2),0)</f>
        <v>0</v>
      </c>
      <c r="AL142" s="346">
        <f t="shared" si="41"/>
        <v>0</v>
      </c>
      <c r="AM142" s="353">
        <f t="shared" si="42"/>
        <v>0</v>
      </c>
      <c r="AN142" s="354">
        <f t="shared" si="43"/>
        <v>0</v>
      </c>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row>
    <row r="143" spans="1:219" ht="13.9" customHeight="1">
      <c r="A143" s="392"/>
      <c r="B143" s="160"/>
      <c r="C143" s="161"/>
      <c r="D143" s="161"/>
      <c r="E143" s="255"/>
      <c r="F143" s="396">
        <v>0</v>
      </c>
      <c r="G143" s="181"/>
      <c r="H143" s="186"/>
      <c r="I143" s="162"/>
      <c r="J143" s="163"/>
      <c r="K143" s="164"/>
      <c r="L143" s="164"/>
      <c r="M143" s="187"/>
      <c r="N143" s="458"/>
      <c r="O143" s="463"/>
      <c r="P143" s="190"/>
      <c r="Q143" s="165"/>
      <c r="R143" s="166"/>
      <c r="S143" s="191"/>
      <c r="T143" s="195"/>
      <c r="U143" s="167"/>
      <c r="V143" s="196"/>
      <c r="W143" s="199">
        <f t="shared" si="30"/>
        <v>0</v>
      </c>
      <c r="X143" s="344">
        <f>IF(G143&gt;0,HLOOKUP(C143,'Utility Allowances'!$O$33:$S$34,2),0)</f>
        <v>0</v>
      </c>
      <c r="Y143" s="345">
        <f t="shared" si="31"/>
        <v>0</v>
      </c>
      <c r="Z143" s="168">
        <f t="shared" si="32"/>
        <v>0</v>
      </c>
      <c r="AA143" s="346">
        <f t="shared" si="33"/>
        <v>0</v>
      </c>
      <c r="AB143" s="344">
        <f>IF(Y143&gt;0,VLOOKUP($Y143,'Reference Data 2'!$B$7:$C$71,2),0)</f>
        <v>0</v>
      </c>
      <c r="AC143" s="347">
        <f t="shared" si="34"/>
        <v>0</v>
      </c>
      <c r="AD143" s="348">
        <f t="shared" si="35"/>
        <v>0</v>
      </c>
      <c r="AE143" s="349">
        <f>IF(Y143&gt;0,VLOOKUP($Y143,'Reference Data 2'!$B$9:$D$71,3),0)</f>
        <v>0</v>
      </c>
      <c r="AF143" s="347">
        <f t="shared" si="36"/>
        <v>0</v>
      </c>
      <c r="AG143" s="346">
        <f t="shared" si="37"/>
        <v>0</v>
      </c>
      <c r="AH143" s="350">
        <f t="shared" si="38"/>
        <v>0</v>
      </c>
      <c r="AI143" s="351">
        <f t="shared" si="39"/>
        <v>0</v>
      </c>
      <c r="AJ143" s="352">
        <f t="shared" si="40"/>
        <v>0</v>
      </c>
      <c r="AK143" s="349">
        <f>IF(AA143&gt;0,VLOOKUP(C143,'Reference Data 1'!$N$13:$O$17,2),0)</f>
        <v>0</v>
      </c>
      <c r="AL143" s="346">
        <f t="shared" si="41"/>
        <v>0</v>
      </c>
      <c r="AM143" s="353">
        <f t="shared" si="42"/>
        <v>0</v>
      </c>
      <c r="AN143" s="354">
        <f t="shared" si="43"/>
        <v>0</v>
      </c>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row>
    <row r="144" spans="1:219" ht="13.9" customHeight="1">
      <c r="A144" s="392"/>
      <c r="B144" s="160"/>
      <c r="C144" s="161"/>
      <c r="D144" s="161"/>
      <c r="E144" s="255"/>
      <c r="F144" s="396">
        <v>0</v>
      </c>
      <c r="G144" s="181"/>
      <c r="H144" s="186"/>
      <c r="I144" s="162"/>
      <c r="J144" s="163"/>
      <c r="K144" s="164"/>
      <c r="L144" s="164"/>
      <c r="M144" s="187"/>
      <c r="N144" s="458"/>
      <c r="O144" s="463"/>
      <c r="P144" s="190"/>
      <c r="Q144" s="165"/>
      <c r="R144" s="166"/>
      <c r="S144" s="191"/>
      <c r="T144" s="195"/>
      <c r="U144" s="167"/>
      <c r="V144" s="196"/>
      <c r="W144" s="199">
        <f t="shared" si="30"/>
        <v>0</v>
      </c>
      <c r="X144" s="344">
        <f>IF(G144&gt;0,HLOOKUP(C144,'Utility Allowances'!$O$33:$S$34,2),0)</f>
        <v>0</v>
      </c>
      <c r="Y144" s="345">
        <f t="shared" si="31"/>
        <v>0</v>
      </c>
      <c r="Z144" s="168">
        <f t="shared" si="32"/>
        <v>0</v>
      </c>
      <c r="AA144" s="346">
        <f t="shared" si="33"/>
        <v>0</v>
      </c>
      <c r="AB144" s="344">
        <f>IF(Y144&gt;0,VLOOKUP($Y144,'Reference Data 2'!$B$7:$C$71,2),0)</f>
        <v>0</v>
      </c>
      <c r="AC144" s="347">
        <f t="shared" si="34"/>
        <v>0</v>
      </c>
      <c r="AD144" s="348">
        <f t="shared" si="35"/>
        <v>0</v>
      </c>
      <c r="AE144" s="349">
        <f>IF(Y144&gt;0,VLOOKUP($Y144,'Reference Data 2'!$B$9:$D$71,3),0)</f>
        <v>0</v>
      </c>
      <c r="AF144" s="347">
        <f t="shared" si="36"/>
        <v>0</v>
      </c>
      <c r="AG144" s="346">
        <f t="shared" si="37"/>
        <v>0</v>
      </c>
      <c r="AH144" s="350">
        <f t="shared" si="38"/>
        <v>0</v>
      </c>
      <c r="AI144" s="351">
        <f t="shared" si="39"/>
        <v>0</v>
      </c>
      <c r="AJ144" s="352">
        <f t="shared" si="40"/>
        <v>0</v>
      </c>
      <c r="AK144" s="349">
        <f>IF(AA144&gt;0,VLOOKUP(C144,'Reference Data 1'!$N$13:$O$17,2),0)</f>
        <v>0</v>
      </c>
      <c r="AL144" s="346">
        <f t="shared" si="41"/>
        <v>0</v>
      </c>
      <c r="AM144" s="353">
        <f t="shared" si="42"/>
        <v>0</v>
      </c>
      <c r="AN144" s="354">
        <f t="shared" si="43"/>
        <v>0</v>
      </c>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row>
    <row r="145" spans="1:219" ht="13.9" customHeight="1">
      <c r="A145" s="392"/>
      <c r="B145" s="160"/>
      <c r="C145" s="161"/>
      <c r="D145" s="161"/>
      <c r="E145" s="255"/>
      <c r="F145" s="396">
        <v>0</v>
      </c>
      <c r="G145" s="181"/>
      <c r="H145" s="186"/>
      <c r="I145" s="162"/>
      <c r="J145" s="163"/>
      <c r="K145" s="164"/>
      <c r="L145" s="164"/>
      <c r="M145" s="187"/>
      <c r="N145" s="458"/>
      <c r="O145" s="463"/>
      <c r="P145" s="190"/>
      <c r="Q145" s="165"/>
      <c r="R145" s="166"/>
      <c r="S145" s="191"/>
      <c r="T145" s="195"/>
      <c r="U145" s="167"/>
      <c r="V145" s="196"/>
      <c r="W145" s="199">
        <f t="shared" si="30"/>
        <v>0</v>
      </c>
      <c r="X145" s="344">
        <f>IF(G145&gt;0,HLOOKUP(C145,'Utility Allowances'!$O$33:$S$34,2),0)</f>
        <v>0</v>
      </c>
      <c r="Y145" s="345">
        <f t="shared" si="31"/>
        <v>0</v>
      </c>
      <c r="Z145" s="168">
        <f t="shared" si="32"/>
        <v>0</v>
      </c>
      <c r="AA145" s="346">
        <f t="shared" si="33"/>
        <v>0</v>
      </c>
      <c r="AB145" s="344">
        <f>IF(Y145&gt;0,VLOOKUP($Y145,'Reference Data 2'!$B$7:$C$71,2),0)</f>
        <v>0</v>
      </c>
      <c r="AC145" s="347">
        <f t="shared" si="34"/>
        <v>0</v>
      </c>
      <c r="AD145" s="348">
        <f t="shared" si="35"/>
        <v>0</v>
      </c>
      <c r="AE145" s="349">
        <f>IF(Y145&gt;0,VLOOKUP($Y145,'Reference Data 2'!$B$9:$D$71,3),0)</f>
        <v>0</v>
      </c>
      <c r="AF145" s="347">
        <f t="shared" si="36"/>
        <v>0</v>
      </c>
      <c r="AG145" s="346">
        <f t="shared" si="37"/>
        <v>0</v>
      </c>
      <c r="AH145" s="350">
        <f t="shared" si="38"/>
        <v>0</v>
      </c>
      <c r="AI145" s="351">
        <f t="shared" si="39"/>
        <v>0</v>
      </c>
      <c r="AJ145" s="352">
        <f t="shared" si="40"/>
        <v>0</v>
      </c>
      <c r="AK145" s="349">
        <f>IF(AA145&gt;0,VLOOKUP(C145,'Reference Data 1'!$N$13:$O$17,2),0)</f>
        <v>0</v>
      </c>
      <c r="AL145" s="346">
        <f t="shared" si="41"/>
        <v>0</v>
      </c>
      <c r="AM145" s="353">
        <f t="shared" si="42"/>
        <v>0</v>
      </c>
      <c r="AN145" s="354">
        <f t="shared" si="43"/>
        <v>0</v>
      </c>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row>
    <row r="146" spans="1:219" ht="13.9" customHeight="1">
      <c r="A146" s="392"/>
      <c r="B146" s="160"/>
      <c r="C146" s="161"/>
      <c r="D146" s="161"/>
      <c r="E146" s="255"/>
      <c r="F146" s="396">
        <v>0</v>
      </c>
      <c r="G146" s="181"/>
      <c r="H146" s="186"/>
      <c r="I146" s="162"/>
      <c r="J146" s="163"/>
      <c r="K146" s="164"/>
      <c r="L146" s="164"/>
      <c r="M146" s="187"/>
      <c r="N146" s="458"/>
      <c r="O146" s="463"/>
      <c r="P146" s="190"/>
      <c r="Q146" s="165"/>
      <c r="R146" s="166"/>
      <c r="S146" s="191"/>
      <c r="T146" s="195"/>
      <c r="U146" s="167"/>
      <c r="V146" s="196"/>
      <c r="W146" s="199">
        <f t="shared" si="30"/>
        <v>0</v>
      </c>
      <c r="X146" s="344">
        <f>IF(G146&gt;0,HLOOKUP(C146,'Utility Allowances'!$O$33:$S$34,2),0)</f>
        <v>0</v>
      </c>
      <c r="Y146" s="345">
        <f t="shared" si="31"/>
        <v>0</v>
      </c>
      <c r="Z146" s="168">
        <f t="shared" si="32"/>
        <v>0</v>
      </c>
      <c r="AA146" s="346">
        <f t="shared" si="33"/>
        <v>0</v>
      </c>
      <c r="AB146" s="344">
        <f>IF(Y146&gt;0,VLOOKUP($Y146,'Reference Data 2'!$B$7:$C$71,2),0)</f>
        <v>0</v>
      </c>
      <c r="AC146" s="347">
        <f t="shared" si="34"/>
        <v>0</v>
      </c>
      <c r="AD146" s="348">
        <f t="shared" si="35"/>
        <v>0</v>
      </c>
      <c r="AE146" s="349">
        <f>IF(Y146&gt;0,VLOOKUP($Y146,'Reference Data 2'!$B$9:$D$71,3),0)</f>
        <v>0</v>
      </c>
      <c r="AF146" s="347">
        <f t="shared" si="36"/>
        <v>0</v>
      </c>
      <c r="AG146" s="346">
        <f t="shared" si="37"/>
        <v>0</v>
      </c>
      <c r="AH146" s="350">
        <f t="shared" si="38"/>
        <v>0</v>
      </c>
      <c r="AI146" s="351">
        <f t="shared" si="39"/>
        <v>0</v>
      </c>
      <c r="AJ146" s="352">
        <f t="shared" si="40"/>
        <v>0</v>
      </c>
      <c r="AK146" s="349">
        <f>IF(AA146&gt;0,VLOOKUP(C146,'Reference Data 1'!$N$13:$O$17,2),0)</f>
        <v>0</v>
      </c>
      <c r="AL146" s="346">
        <f t="shared" si="41"/>
        <v>0</v>
      </c>
      <c r="AM146" s="353">
        <f t="shared" si="42"/>
        <v>0</v>
      </c>
      <c r="AN146" s="354">
        <f t="shared" si="43"/>
        <v>0</v>
      </c>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row>
    <row r="147" spans="1:219" ht="13.9" customHeight="1">
      <c r="A147" s="392"/>
      <c r="B147" s="160"/>
      <c r="C147" s="161"/>
      <c r="D147" s="161"/>
      <c r="E147" s="255"/>
      <c r="F147" s="396">
        <v>0</v>
      </c>
      <c r="G147" s="181"/>
      <c r="H147" s="186"/>
      <c r="I147" s="162"/>
      <c r="J147" s="163"/>
      <c r="K147" s="164"/>
      <c r="L147" s="164"/>
      <c r="M147" s="187"/>
      <c r="N147" s="458"/>
      <c r="O147" s="463"/>
      <c r="P147" s="190"/>
      <c r="Q147" s="165"/>
      <c r="R147" s="166"/>
      <c r="S147" s="191"/>
      <c r="T147" s="195"/>
      <c r="U147" s="167"/>
      <c r="V147" s="196"/>
      <c r="W147" s="199">
        <f t="shared" si="30"/>
        <v>0</v>
      </c>
      <c r="X147" s="344">
        <f>IF(G147&gt;0,HLOOKUP(C147,'Utility Allowances'!$O$33:$S$34,2),0)</f>
        <v>0</v>
      </c>
      <c r="Y147" s="345">
        <f t="shared" si="31"/>
        <v>0</v>
      </c>
      <c r="Z147" s="168">
        <f t="shared" si="32"/>
        <v>0</v>
      </c>
      <c r="AA147" s="346">
        <f t="shared" si="33"/>
        <v>0</v>
      </c>
      <c r="AB147" s="344">
        <f>IF(Y147&gt;0,VLOOKUP($Y147,'Reference Data 2'!$B$7:$C$71,2),0)</f>
        <v>0</v>
      </c>
      <c r="AC147" s="347">
        <f t="shared" si="34"/>
        <v>0</v>
      </c>
      <c r="AD147" s="348">
        <f t="shared" si="35"/>
        <v>0</v>
      </c>
      <c r="AE147" s="349">
        <f>IF(Y147&gt;0,VLOOKUP($Y147,'Reference Data 2'!$B$9:$D$71,3),0)</f>
        <v>0</v>
      </c>
      <c r="AF147" s="347">
        <f t="shared" si="36"/>
        <v>0</v>
      </c>
      <c r="AG147" s="346">
        <f t="shared" si="37"/>
        <v>0</v>
      </c>
      <c r="AH147" s="350">
        <f t="shared" si="38"/>
        <v>0</v>
      </c>
      <c r="AI147" s="351">
        <f t="shared" si="39"/>
        <v>0</v>
      </c>
      <c r="AJ147" s="352">
        <f t="shared" si="40"/>
        <v>0</v>
      </c>
      <c r="AK147" s="349">
        <f>IF(AA147&gt;0,VLOOKUP(C147,'Reference Data 1'!$N$13:$O$17,2),0)</f>
        <v>0</v>
      </c>
      <c r="AL147" s="346">
        <f t="shared" si="41"/>
        <v>0</v>
      </c>
      <c r="AM147" s="353">
        <f t="shared" si="42"/>
        <v>0</v>
      </c>
      <c r="AN147" s="354">
        <f t="shared" si="43"/>
        <v>0</v>
      </c>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row>
    <row r="148" spans="1:219" ht="13.9" customHeight="1">
      <c r="A148" s="392"/>
      <c r="B148" s="160"/>
      <c r="C148" s="161"/>
      <c r="D148" s="161"/>
      <c r="E148" s="255"/>
      <c r="F148" s="396">
        <v>0</v>
      </c>
      <c r="G148" s="181"/>
      <c r="H148" s="186"/>
      <c r="I148" s="162"/>
      <c r="J148" s="163"/>
      <c r="K148" s="164"/>
      <c r="L148" s="164"/>
      <c r="M148" s="187"/>
      <c r="N148" s="458"/>
      <c r="O148" s="463"/>
      <c r="P148" s="190"/>
      <c r="Q148" s="165"/>
      <c r="R148" s="166"/>
      <c r="S148" s="191"/>
      <c r="T148" s="195"/>
      <c r="U148" s="167"/>
      <c r="V148" s="196"/>
      <c r="W148" s="199">
        <f t="shared" si="30"/>
        <v>0</v>
      </c>
      <c r="X148" s="344">
        <f>IF(G148&gt;0,HLOOKUP(C148,'Utility Allowances'!$O$33:$S$34,2),0)</f>
        <v>0</v>
      </c>
      <c r="Y148" s="345">
        <f t="shared" si="31"/>
        <v>0</v>
      </c>
      <c r="Z148" s="168">
        <f t="shared" si="32"/>
        <v>0</v>
      </c>
      <c r="AA148" s="346">
        <f t="shared" si="33"/>
        <v>0</v>
      </c>
      <c r="AB148" s="344">
        <f>IF(Y148&gt;0,VLOOKUP($Y148,'Reference Data 2'!$B$7:$C$71,2),0)</f>
        <v>0</v>
      </c>
      <c r="AC148" s="347">
        <f t="shared" si="34"/>
        <v>0</v>
      </c>
      <c r="AD148" s="348">
        <f t="shared" si="35"/>
        <v>0</v>
      </c>
      <c r="AE148" s="349">
        <f>IF(Y148&gt;0,VLOOKUP($Y148,'Reference Data 2'!$B$9:$D$71,3),0)</f>
        <v>0</v>
      </c>
      <c r="AF148" s="347">
        <f t="shared" si="36"/>
        <v>0</v>
      </c>
      <c r="AG148" s="346">
        <f t="shared" si="37"/>
        <v>0</v>
      </c>
      <c r="AH148" s="350">
        <f t="shared" si="38"/>
        <v>0</v>
      </c>
      <c r="AI148" s="351">
        <f t="shared" si="39"/>
        <v>0</v>
      </c>
      <c r="AJ148" s="352">
        <f t="shared" si="40"/>
        <v>0</v>
      </c>
      <c r="AK148" s="349">
        <f>IF(AA148&gt;0,VLOOKUP(C148,'Reference Data 1'!$N$13:$O$17,2),0)</f>
        <v>0</v>
      </c>
      <c r="AL148" s="346">
        <f t="shared" si="41"/>
        <v>0</v>
      </c>
      <c r="AM148" s="353">
        <f t="shared" si="42"/>
        <v>0</v>
      </c>
      <c r="AN148" s="354">
        <f t="shared" si="43"/>
        <v>0</v>
      </c>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row>
    <row r="149" spans="1:219" ht="13.9" customHeight="1">
      <c r="A149" s="392"/>
      <c r="B149" s="160"/>
      <c r="C149" s="161"/>
      <c r="D149" s="161"/>
      <c r="E149" s="255"/>
      <c r="F149" s="396">
        <v>0</v>
      </c>
      <c r="G149" s="181"/>
      <c r="H149" s="186"/>
      <c r="I149" s="162"/>
      <c r="J149" s="163"/>
      <c r="K149" s="164"/>
      <c r="L149" s="164"/>
      <c r="M149" s="187"/>
      <c r="N149" s="458"/>
      <c r="O149" s="463"/>
      <c r="P149" s="190"/>
      <c r="Q149" s="165"/>
      <c r="R149" s="166"/>
      <c r="S149" s="191"/>
      <c r="T149" s="195"/>
      <c r="U149" s="167"/>
      <c r="V149" s="196"/>
      <c r="W149" s="199">
        <f t="shared" si="30"/>
        <v>0</v>
      </c>
      <c r="X149" s="344">
        <f>IF(G149&gt;0,HLOOKUP(C149,'Utility Allowances'!$O$33:$S$34,2),0)</f>
        <v>0</v>
      </c>
      <c r="Y149" s="345">
        <f t="shared" si="31"/>
        <v>0</v>
      </c>
      <c r="Z149" s="168">
        <f t="shared" si="32"/>
        <v>0</v>
      </c>
      <c r="AA149" s="346">
        <f t="shared" si="33"/>
        <v>0</v>
      </c>
      <c r="AB149" s="344">
        <f>IF(Y149&gt;0,VLOOKUP($Y149,'Reference Data 2'!$B$7:$C$71,2),0)</f>
        <v>0</v>
      </c>
      <c r="AC149" s="347">
        <f t="shared" si="34"/>
        <v>0</v>
      </c>
      <c r="AD149" s="348">
        <f t="shared" si="35"/>
        <v>0</v>
      </c>
      <c r="AE149" s="349">
        <f>IF(Y149&gt;0,VLOOKUP($Y149,'Reference Data 2'!$B$9:$D$71,3),0)</f>
        <v>0</v>
      </c>
      <c r="AF149" s="347">
        <f t="shared" si="36"/>
        <v>0</v>
      </c>
      <c r="AG149" s="346">
        <f t="shared" si="37"/>
        <v>0</v>
      </c>
      <c r="AH149" s="350">
        <f t="shared" si="38"/>
        <v>0</v>
      </c>
      <c r="AI149" s="351">
        <f t="shared" si="39"/>
        <v>0</v>
      </c>
      <c r="AJ149" s="352">
        <f t="shared" si="40"/>
        <v>0</v>
      </c>
      <c r="AK149" s="349">
        <f>IF(AA149&gt;0,VLOOKUP(C149,'Reference Data 1'!$N$13:$O$17,2),0)</f>
        <v>0</v>
      </c>
      <c r="AL149" s="346">
        <f t="shared" si="41"/>
        <v>0</v>
      </c>
      <c r="AM149" s="353">
        <f t="shared" si="42"/>
        <v>0</v>
      </c>
      <c r="AN149" s="354">
        <f t="shared" si="43"/>
        <v>0</v>
      </c>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row>
    <row r="150" spans="1:219" ht="13.9" customHeight="1">
      <c r="A150" s="392"/>
      <c r="B150" s="160"/>
      <c r="C150" s="161"/>
      <c r="D150" s="161"/>
      <c r="E150" s="255"/>
      <c r="F150" s="396">
        <v>0</v>
      </c>
      <c r="G150" s="181"/>
      <c r="H150" s="186"/>
      <c r="I150" s="162"/>
      <c r="J150" s="163"/>
      <c r="K150" s="164"/>
      <c r="L150" s="164"/>
      <c r="M150" s="187"/>
      <c r="N150" s="458"/>
      <c r="O150" s="463"/>
      <c r="P150" s="190"/>
      <c r="Q150" s="165"/>
      <c r="R150" s="166"/>
      <c r="S150" s="191"/>
      <c r="T150" s="195"/>
      <c r="U150" s="167"/>
      <c r="V150" s="196"/>
      <c r="W150" s="199">
        <f t="shared" si="30"/>
        <v>0</v>
      </c>
      <c r="X150" s="344">
        <f>IF(G150&gt;0,HLOOKUP(C150,'Utility Allowances'!$O$33:$S$34,2),0)</f>
        <v>0</v>
      </c>
      <c r="Y150" s="345">
        <f t="shared" si="31"/>
        <v>0</v>
      </c>
      <c r="Z150" s="168">
        <f t="shared" si="32"/>
        <v>0</v>
      </c>
      <c r="AA150" s="346">
        <f t="shared" si="33"/>
        <v>0</v>
      </c>
      <c r="AB150" s="344">
        <f>IF(Y150&gt;0,VLOOKUP($Y150,'Reference Data 2'!$B$7:$C$71,2),0)</f>
        <v>0</v>
      </c>
      <c r="AC150" s="347">
        <f t="shared" si="34"/>
        <v>0</v>
      </c>
      <c r="AD150" s="348">
        <f t="shared" si="35"/>
        <v>0</v>
      </c>
      <c r="AE150" s="349">
        <f>IF(Y150&gt;0,VLOOKUP($Y150,'Reference Data 2'!$B$9:$D$71,3),0)</f>
        <v>0</v>
      </c>
      <c r="AF150" s="347">
        <f t="shared" si="36"/>
        <v>0</v>
      </c>
      <c r="AG150" s="346">
        <f t="shared" si="37"/>
        <v>0</v>
      </c>
      <c r="AH150" s="350">
        <f t="shared" si="38"/>
        <v>0</v>
      </c>
      <c r="AI150" s="351">
        <f t="shared" si="39"/>
        <v>0</v>
      </c>
      <c r="AJ150" s="352">
        <f t="shared" si="40"/>
        <v>0</v>
      </c>
      <c r="AK150" s="349">
        <f>IF(AA150&gt;0,VLOOKUP(C150,'Reference Data 1'!$N$13:$O$17,2),0)</f>
        <v>0</v>
      </c>
      <c r="AL150" s="346">
        <f t="shared" si="41"/>
        <v>0</v>
      </c>
      <c r="AM150" s="353">
        <f t="shared" si="42"/>
        <v>0</v>
      </c>
      <c r="AN150" s="354">
        <f t="shared" si="43"/>
        <v>0</v>
      </c>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row>
    <row r="151" spans="1:219" ht="13.9" customHeight="1">
      <c r="A151" s="392"/>
      <c r="B151" s="160"/>
      <c r="C151" s="161"/>
      <c r="D151" s="161"/>
      <c r="E151" s="255"/>
      <c r="F151" s="396">
        <v>0</v>
      </c>
      <c r="G151" s="181"/>
      <c r="H151" s="186"/>
      <c r="I151" s="162"/>
      <c r="J151" s="163"/>
      <c r="K151" s="164"/>
      <c r="L151" s="164"/>
      <c r="M151" s="187"/>
      <c r="N151" s="458"/>
      <c r="O151" s="463"/>
      <c r="P151" s="190"/>
      <c r="Q151" s="165"/>
      <c r="R151" s="166"/>
      <c r="S151" s="191"/>
      <c r="T151" s="195"/>
      <c r="U151" s="167"/>
      <c r="V151" s="196"/>
      <c r="W151" s="199">
        <f t="shared" si="30"/>
        <v>0</v>
      </c>
      <c r="X151" s="344">
        <f>IF(G151&gt;0,HLOOKUP(C151,'Utility Allowances'!$O$33:$S$34,2),0)</f>
        <v>0</v>
      </c>
      <c r="Y151" s="345">
        <f t="shared" si="31"/>
        <v>0</v>
      </c>
      <c r="Z151" s="168">
        <f t="shared" si="32"/>
        <v>0</v>
      </c>
      <c r="AA151" s="346">
        <f t="shared" si="33"/>
        <v>0</v>
      </c>
      <c r="AB151" s="344">
        <f>IF(Y151&gt;0,VLOOKUP($Y151,'Reference Data 2'!$B$7:$C$71,2),0)</f>
        <v>0</v>
      </c>
      <c r="AC151" s="347">
        <f t="shared" si="34"/>
        <v>0</v>
      </c>
      <c r="AD151" s="348">
        <f t="shared" si="35"/>
        <v>0</v>
      </c>
      <c r="AE151" s="349">
        <f>IF(Y151&gt;0,VLOOKUP($Y151,'Reference Data 2'!$B$9:$D$71,3),0)</f>
        <v>0</v>
      </c>
      <c r="AF151" s="347">
        <f t="shared" si="36"/>
        <v>0</v>
      </c>
      <c r="AG151" s="346">
        <f t="shared" si="37"/>
        <v>0</v>
      </c>
      <c r="AH151" s="350">
        <f t="shared" si="38"/>
        <v>0</v>
      </c>
      <c r="AI151" s="351">
        <f t="shared" si="39"/>
        <v>0</v>
      </c>
      <c r="AJ151" s="352">
        <f t="shared" si="40"/>
        <v>0</v>
      </c>
      <c r="AK151" s="349">
        <f>IF(AA151&gt;0,VLOOKUP(C151,'Reference Data 1'!$N$13:$O$17,2),0)</f>
        <v>0</v>
      </c>
      <c r="AL151" s="346">
        <f t="shared" si="41"/>
        <v>0</v>
      </c>
      <c r="AM151" s="353">
        <f t="shared" si="42"/>
        <v>0</v>
      </c>
      <c r="AN151" s="354">
        <f t="shared" si="43"/>
        <v>0</v>
      </c>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row>
    <row r="152" spans="1:219" ht="13.9" customHeight="1">
      <c r="A152" s="392"/>
      <c r="B152" s="160"/>
      <c r="C152" s="161"/>
      <c r="D152" s="161"/>
      <c r="E152" s="255"/>
      <c r="F152" s="396">
        <v>0</v>
      </c>
      <c r="G152" s="181"/>
      <c r="H152" s="186"/>
      <c r="I152" s="162"/>
      <c r="J152" s="163"/>
      <c r="K152" s="164"/>
      <c r="L152" s="164"/>
      <c r="M152" s="187"/>
      <c r="N152" s="458"/>
      <c r="O152" s="463"/>
      <c r="P152" s="190"/>
      <c r="Q152" s="165"/>
      <c r="R152" s="166"/>
      <c r="S152" s="191"/>
      <c r="T152" s="195"/>
      <c r="U152" s="167"/>
      <c r="V152" s="196"/>
      <c r="W152" s="199">
        <f t="shared" si="30"/>
        <v>0</v>
      </c>
      <c r="X152" s="344">
        <f>IF(G152&gt;0,HLOOKUP(C152,'Utility Allowances'!$O$33:$S$34,2),0)</f>
        <v>0</v>
      </c>
      <c r="Y152" s="345">
        <f t="shared" si="31"/>
        <v>0</v>
      </c>
      <c r="Z152" s="168">
        <f t="shared" si="32"/>
        <v>0</v>
      </c>
      <c r="AA152" s="346">
        <f t="shared" si="33"/>
        <v>0</v>
      </c>
      <c r="AB152" s="344">
        <f>IF(Y152&gt;0,VLOOKUP($Y152,'Reference Data 2'!$B$7:$C$71,2),0)</f>
        <v>0</v>
      </c>
      <c r="AC152" s="347">
        <f t="shared" si="34"/>
        <v>0</v>
      </c>
      <c r="AD152" s="348">
        <f t="shared" si="35"/>
        <v>0</v>
      </c>
      <c r="AE152" s="349">
        <f>IF(Y152&gt;0,VLOOKUP($Y152,'Reference Data 2'!$B$9:$D$71,3),0)</f>
        <v>0</v>
      </c>
      <c r="AF152" s="347">
        <f t="shared" si="36"/>
        <v>0</v>
      </c>
      <c r="AG152" s="346">
        <f t="shared" si="37"/>
        <v>0</v>
      </c>
      <c r="AH152" s="350">
        <f t="shared" si="38"/>
        <v>0</v>
      </c>
      <c r="AI152" s="351">
        <f t="shared" si="39"/>
        <v>0</v>
      </c>
      <c r="AJ152" s="352">
        <f t="shared" si="40"/>
        <v>0</v>
      </c>
      <c r="AK152" s="349">
        <f>IF(AA152&gt;0,VLOOKUP(C152,'Reference Data 1'!$N$13:$O$17,2),0)</f>
        <v>0</v>
      </c>
      <c r="AL152" s="346">
        <f t="shared" si="41"/>
        <v>0</v>
      </c>
      <c r="AM152" s="353">
        <f t="shared" si="42"/>
        <v>0</v>
      </c>
      <c r="AN152" s="354">
        <f t="shared" si="43"/>
        <v>0</v>
      </c>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row>
    <row r="153" spans="1:219" ht="13.9" customHeight="1">
      <c r="A153" s="392"/>
      <c r="B153" s="160"/>
      <c r="C153" s="161"/>
      <c r="D153" s="161"/>
      <c r="E153" s="255"/>
      <c r="F153" s="396">
        <v>0</v>
      </c>
      <c r="G153" s="181"/>
      <c r="H153" s="186"/>
      <c r="I153" s="162"/>
      <c r="J153" s="163"/>
      <c r="K153" s="164"/>
      <c r="L153" s="164"/>
      <c r="M153" s="187"/>
      <c r="N153" s="458"/>
      <c r="O153" s="463"/>
      <c r="P153" s="190"/>
      <c r="Q153" s="165"/>
      <c r="R153" s="166"/>
      <c r="S153" s="191"/>
      <c r="T153" s="195"/>
      <c r="U153" s="167"/>
      <c r="V153" s="196"/>
      <c r="W153" s="199">
        <f t="shared" si="30"/>
        <v>0</v>
      </c>
      <c r="X153" s="344">
        <f>IF(G153&gt;0,HLOOKUP(C153,'Utility Allowances'!$O$33:$S$34,2),0)</f>
        <v>0</v>
      </c>
      <c r="Y153" s="345">
        <f t="shared" si="31"/>
        <v>0</v>
      </c>
      <c r="Z153" s="168">
        <f t="shared" si="32"/>
        <v>0</v>
      </c>
      <c r="AA153" s="346">
        <f t="shared" si="33"/>
        <v>0</v>
      </c>
      <c r="AB153" s="344">
        <f>IF(Y153&gt;0,VLOOKUP($Y153,'Reference Data 2'!$B$7:$C$71,2),0)</f>
        <v>0</v>
      </c>
      <c r="AC153" s="347">
        <f t="shared" si="34"/>
        <v>0</v>
      </c>
      <c r="AD153" s="348">
        <f t="shared" si="35"/>
        <v>0</v>
      </c>
      <c r="AE153" s="349">
        <f>IF(Y153&gt;0,VLOOKUP($Y153,'Reference Data 2'!$B$9:$D$71,3),0)</f>
        <v>0</v>
      </c>
      <c r="AF153" s="347">
        <f t="shared" si="36"/>
        <v>0</v>
      </c>
      <c r="AG153" s="346">
        <f t="shared" si="37"/>
        <v>0</v>
      </c>
      <c r="AH153" s="350">
        <f t="shared" si="38"/>
        <v>0</v>
      </c>
      <c r="AI153" s="351">
        <f t="shared" si="39"/>
        <v>0</v>
      </c>
      <c r="AJ153" s="352">
        <f t="shared" si="40"/>
        <v>0</v>
      </c>
      <c r="AK153" s="349">
        <f>IF(AA153&gt;0,VLOOKUP(C153,'Reference Data 1'!$N$13:$O$17,2),0)</f>
        <v>0</v>
      </c>
      <c r="AL153" s="346">
        <f t="shared" si="41"/>
        <v>0</v>
      </c>
      <c r="AM153" s="353">
        <f t="shared" si="42"/>
        <v>0</v>
      </c>
      <c r="AN153" s="354">
        <f t="shared" si="43"/>
        <v>0</v>
      </c>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row>
    <row r="154" spans="1:219" ht="13.9" customHeight="1">
      <c r="A154" s="392"/>
      <c r="B154" s="160"/>
      <c r="C154" s="161"/>
      <c r="D154" s="161"/>
      <c r="E154" s="255"/>
      <c r="F154" s="396">
        <v>0</v>
      </c>
      <c r="G154" s="181"/>
      <c r="H154" s="186"/>
      <c r="I154" s="162"/>
      <c r="J154" s="163"/>
      <c r="K154" s="164"/>
      <c r="L154" s="164"/>
      <c r="M154" s="187"/>
      <c r="N154" s="458"/>
      <c r="O154" s="463"/>
      <c r="P154" s="190"/>
      <c r="Q154" s="165"/>
      <c r="R154" s="166"/>
      <c r="S154" s="191"/>
      <c r="T154" s="195"/>
      <c r="U154" s="167"/>
      <c r="V154" s="196"/>
      <c r="W154" s="199">
        <f t="shared" si="30"/>
        <v>0</v>
      </c>
      <c r="X154" s="344">
        <f>IF(G154&gt;0,HLOOKUP(C154,'Utility Allowances'!$O$33:$S$34,2),0)</f>
        <v>0</v>
      </c>
      <c r="Y154" s="345">
        <f t="shared" si="31"/>
        <v>0</v>
      </c>
      <c r="Z154" s="168">
        <f t="shared" si="32"/>
        <v>0</v>
      </c>
      <c r="AA154" s="346">
        <f t="shared" si="33"/>
        <v>0</v>
      </c>
      <c r="AB154" s="344">
        <f>IF(Y154&gt;0,VLOOKUP($Y154,'Reference Data 2'!$B$7:$C$71,2),0)</f>
        <v>0</v>
      </c>
      <c r="AC154" s="347">
        <f t="shared" si="34"/>
        <v>0</v>
      </c>
      <c r="AD154" s="348">
        <f t="shared" si="35"/>
        <v>0</v>
      </c>
      <c r="AE154" s="349">
        <f>IF(Y154&gt;0,VLOOKUP($Y154,'Reference Data 2'!$B$9:$D$71,3),0)</f>
        <v>0</v>
      </c>
      <c r="AF154" s="347">
        <f t="shared" si="36"/>
        <v>0</v>
      </c>
      <c r="AG154" s="346">
        <f t="shared" si="37"/>
        <v>0</v>
      </c>
      <c r="AH154" s="350">
        <f t="shared" si="38"/>
        <v>0</v>
      </c>
      <c r="AI154" s="351">
        <f t="shared" si="39"/>
        <v>0</v>
      </c>
      <c r="AJ154" s="352">
        <f t="shared" si="40"/>
        <v>0</v>
      </c>
      <c r="AK154" s="349">
        <f>IF(AA154&gt;0,VLOOKUP(C154,'Reference Data 1'!$N$13:$O$17,2),0)</f>
        <v>0</v>
      </c>
      <c r="AL154" s="346">
        <f t="shared" si="41"/>
        <v>0</v>
      </c>
      <c r="AM154" s="353">
        <f t="shared" si="42"/>
        <v>0</v>
      </c>
      <c r="AN154" s="354">
        <f t="shared" si="43"/>
        <v>0</v>
      </c>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row>
    <row r="155" spans="1:219" ht="13.9" customHeight="1">
      <c r="A155" s="392"/>
      <c r="B155" s="160"/>
      <c r="C155" s="161"/>
      <c r="D155" s="161"/>
      <c r="E155" s="255"/>
      <c r="F155" s="396">
        <v>0</v>
      </c>
      <c r="G155" s="181"/>
      <c r="H155" s="186"/>
      <c r="I155" s="162"/>
      <c r="J155" s="163"/>
      <c r="K155" s="164"/>
      <c r="L155" s="164"/>
      <c r="M155" s="187"/>
      <c r="N155" s="458"/>
      <c r="O155" s="463"/>
      <c r="P155" s="190"/>
      <c r="Q155" s="165"/>
      <c r="R155" s="166"/>
      <c r="S155" s="191"/>
      <c r="T155" s="195"/>
      <c r="U155" s="167"/>
      <c r="V155" s="196"/>
      <c r="W155" s="199">
        <f t="shared" si="30"/>
        <v>0</v>
      </c>
      <c r="X155" s="344">
        <f>IF(G155&gt;0,HLOOKUP(C155,'Utility Allowances'!$O$33:$S$34,2),0)</f>
        <v>0</v>
      </c>
      <c r="Y155" s="345">
        <f t="shared" si="31"/>
        <v>0</v>
      </c>
      <c r="Z155" s="168">
        <f t="shared" si="32"/>
        <v>0</v>
      </c>
      <c r="AA155" s="346">
        <f t="shared" si="33"/>
        <v>0</v>
      </c>
      <c r="AB155" s="344">
        <f>IF(Y155&gt;0,VLOOKUP($Y155,'Reference Data 2'!$B$7:$C$71,2),0)</f>
        <v>0</v>
      </c>
      <c r="AC155" s="347">
        <f t="shared" si="34"/>
        <v>0</v>
      </c>
      <c r="AD155" s="348">
        <f t="shared" si="35"/>
        <v>0</v>
      </c>
      <c r="AE155" s="349">
        <f>IF(Y155&gt;0,VLOOKUP($Y155,'Reference Data 2'!$B$9:$D$71,3),0)</f>
        <v>0</v>
      </c>
      <c r="AF155" s="347">
        <f t="shared" si="36"/>
        <v>0</v>
      </c>
      <c r="AG155" s="346">
        <f t="shared" si="37"/>
        <v>0</v>
      </c>
      <c r="AH155" s="350">
        <f t="shared" si="38"/>
        <v>0</v>
      </c>
      <c r="AI155" s="351">
        <f t="shared" si="39"/>
        <v>0</v>
      </c>
      <c r="AJ155" s="352">
        <f t="shared" si="40"/>
        <v>0</v>
      </c>
      <c r="AK155" s="349">
        <f>IF(AA155&gt;0,VLOOKUP(C155,'Reference Data 1'!$N$13:$O$17,2),0)</f>
        <v>0</v>
      </c>
      <c r="AL155" s="346">
        <f t="shared" si="41"/>
        <v>0</v>
      </c>
      <c r="AM155" s="353">
        <f t="shared" si="42"/>
        <v>0</v>
      </c>
      <c r="AN155" s="354">
        <f t="shared" si="43"/>
        <v>0</v>
      </c>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row>
    <row r="156" spans="1:219" ht="13.9" customHeight="1">
      <c r="A156" s="392"/>
      <c r="B156" s="160"/>
      <c r="C156" s="161"/>
      <c r="D156" s="161"/>
      <c r="E156" s="255"/>
      <c r="F156" s="396">
        <v>0</v>
      </c>
      <c r="G156" s="181"/>
      <c r="H156" s="186"/>
      <c r="I156" s="162"/>
      <c r="J156" s="163"/>
      <c r="K156" s="164"/>
      <c r="L156" s="164"/>
      <c r="M156" s="187"/>
      <c r="N156" s="458"/>
      <c r="O156" s="463"/>
      <c r="P156" s="190"/>
      <c r="Q156" s="165"/>
      <c r="R156" s="166"/>
      <c r="S156" s="191"/>
      <c r="T156" s="195"/>
      <c r="U156" s="167"/>
      <c r="V156" s="196"/>
      <c r="W156" s="199">
        <f t="shared" si="30"/>
        <v>0</v>
      </c>
      <c r="X156" s="344">
        <f>IF(G156&gt;0,HLOOKUP(C156,'Utility Allowances'!$O$33:$S$34,2),0)</f>
        <v>0</v>
      </c>
      <c r="Y156" s="345">
        <f t="shared" si="31"/>
        <v>0</v>
      </c>
      <c r="Z156" s="168">
        <f t="shared" si="32"/>
        <v>0</v>
      </c>
      <c r="AA156" s="346">
        <f t="shared" si="33"/>
        <v>0</v>
      </c>
      <c r="AB156" s="344">
        <f>IF(Y156&gt;0,VLOOKUP($Y156,'Reference Data 2'!$B$7:$C$71,2),0)</f>
        <v>0</v>
      </c>
      <c r="AC156" s="347">
        <f t="shared" si="34"/>
        <v>0</v>
      </c>
      <c r="AD156" s="348">
        <f t="shared" si="35"/>
        <v>0</v>
      </c>
      <c r="AE156" s="349">
        <f>IF(Y156&gt;0,VLOOKUP($Y156,'Reference Data 2'!$B$9:$D$71,3),0)</f>
        <v>0</v>
      </c>
      <c r="AF156" s="347">
        <f t="shared" si="36"/>
        <v>0</v>
      </c>
      <c r="AG156" s="346">
        <f t="shared" si="37"/>
        <v>0</v>
      </c>
      <c r="AH156" s="350">
        <f t="shared" si="38"/>
        <v>0</v>
      </c>
      <c r="AI156" s="351">
        <f t="shared" si="39"/>
        <v>0</v>
      </c>
      <c r="AJ156" s="352">
        <f t="shared" si="40"/>
        <v>0</v>
      </c>
      <c r="AK156" s="349">
        <f>IF(AA156&gt;0,VLOOKUP(C156,'Reference Data 1'!$N$13:$O$17,2),0)</f>
        <v>0</v>
      </c>
      <c r="AL156" s="346">
        <f t="shared" si="41"/>
        <v>0</v>
      </c>
      <c r="AM156" s="353">
        <f t="shared" si="42"/>
        <v>0</v>
      </c>
      <c r="AN156" s="354">
        <f t="shared" si="43"/>
        <v>0</v>
      </c>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row>
    <row r="157" spans="1:219" ht="13.9" customHeight="1">
      <c r="A157" s="392"/>
      <c r="B157" s="160"/>
      <c r="C157" s="161"/>
      <c r="D157" s="161"/>
      <c r="E157" s="255"/>
      <c r="F157" s="396">
        <v>0</v>
      </c>
      <c r="G157" s="181"/>
      <c r="H157" s="186"/>
      <c r="I157" s="162"/>
      <c r="J157" s="163"/>
      <c r="K157" s="164"/>
      <c r="L157" s="164"/>
      <c r="M157" s="187"/>
      <c r="N157" s="458"/>
      <c r="O157" s="463"/>
      <c r="P157" s="190"/>
      <c r="Q157" s="165"/>
      <c r="R157" s="166"/>
      <c r="S157" s="191"/>
      <c r="T157" s="195"/>
      <c r="U157" s="167"/>
      <c r="V157" s="196"/>
      <c r="W157" s="199">
        <f t="shared" si="30"/>
        <v>0</v>
      </c>
      <c r="X157" s="344">
        <f>IF(G157&gt;0,HLOOKUP(C157,'Utility Allowances'!$O$33:$S$34,2),0)</f>
        <v>0</v>
      </c>
      <c r="Y157" s="345">
        <f t="shared" si="31"/>
        <v>0</v>
      </c>
      <c r="Z157" s="168">
        <f t="shared" si="32"/>
        <v>0</v>
      </c>
      <c r="AA157" s="346">
        <f t="shared" si="33"/>
        <v>0</v>
      </c>
      <c r="AB157" s="344">
        <f>IF(Y157&gt;0,VLOOKUP($Y157,'Reference Data 2'!$B$7:$C$71,2),0)</f>
        <v>0</v>
      </c>
      <c r="AC157" s="347">
        <f t="shared" si="34"/>
        <v>0</v>
      </c>
      <c r="AD157" s="348">
        <f t="shared" si="35"/>
        <v>0</v>
      </c>
      <c r="AE157" s="349">
        <f>IF(Y157&gt;0,VLOOKUP($Y157,'Reference Data 2'!$B$9:$D$71,3),0)</f>
        <v>0</v>
      </c>
      <c r="AF157" s="347">
        <f t="shared" si="36"/>
        <v>0</v>
      </c>
      <c r="AG157" s="346">
        <f t="shared" si="37"/>
        <v>0</v>
      </c>
      <c r="AH157" s="350">
        <f t="shared" si="38"/>
        <v>0</v>
      </c>
      <c r="AI157" s="351">
        <f t="shared" si="39"/>
        <v>0</v>
      </c>
      <c r="AJ157" s="352">
        <f t="shared" si="40"/>
        <v>0</v>
      </c>
      <c r="AK157" s="349">
        <f>IF(AA157&gt;0,VLOOKUP(C157,'Reference Data 1'!$N$13:$O$17,2),0)</f>
        <v>0</v>
      </c>
      <c r="AL157" s="346">
        <f t="shared" si="41"/>
        <v>0</v>
      </c>
      <c r="AM157" s="353">
        <f t="shared" si="42"/>
        <v>0</v>
      </c>
      <c r="AN157" s="354">
        <f t="shared" si="43"/>
        <v>0</v>
      </c>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row>
    <row r="158" spans="1:219" ht="13.9" customHeight="1">
      <c r="A158" s="392"/>
      <c r="B158" s="160"/>
      <c r="C158" s="161"/>
      <c r="D158" s="161"/>
      <c r="E158" s="255"/>
      <c r="F158" s="396">
        <v>0</v>
      </c>
      <c r="G158" s="181"/>
      <c r="H158" s="186"/>
      <c r="I158" s="162"/>
      <c r="J158" s="163"/>
      <c r="K158" s="164"/>
      <c r="L158" s="164"/>
      <c r="M158" s="187"/>
      <c r="N158" s="458"/>
      <c r="O158" s="463"/>
      <c r="P158" s="190"/>
      <c r="Q158" s="165"/>
      <c r="R158" s="166"/>
      <c r="S158" s="191"/>
      <c r="T158" s="195"/>
      <c r="U158" s="167"/>
      <c r="V158" s="196"/>
      <c r="W158" s="199">
        <f t="shared" si="30"/>
        <v>0</v>
      </c>
      <c r="X158" s="344">
        <f>IF(G158&gt;0,HLOOKUP(C158,'Utility Allowances'!$O$33:$S$34,2),0)</f>
        <v>0</v>
      </c>
      <c r="Y158" s="345">
        <f t="shared" si="31"/>
        <v>0</v>
      </c>
      <c r="Z158" s="168">
        <f t="shared" si="32"/>
        <v>0</v>
      </c>
      <c r="AA158" s="346">
        <f t="shared" si="33"/>
        <v>0</v>
      </c>
      <c r="AB158" s="344">
        <f>IF(Y158&gt;0,VLOOKUP($Y158,'Reference Data 2'!$B$7:$C$71,2),0)</f>
        <v>0</v>
      </c>
      <c r="AC158" s="347">
        <f t="shared" si="34"/>
        <v>0</v>
      </c>
      <c r="AD158" s="348">
        <f t="shared" si="35"/>
        <v>0</v>
      </c>
      <c r="AE158" s="349">
        <f>IF(Y158&gt;0,VLOOKUP($Y158,'Reference Data 2'!$B$9:$D$71,3),0)</f>
        <v>0</v>
      </c>
      <c r="AF158" s="347">
        <f t="shared" si="36"/>
        <v>0</v>
      </c>
      <c r="AG158" s="346">
        <f t="shared" si="37"/>
        <v>0</v>
      </c>
      <c r="AH158" s="350">
        <f t="shared" si="38"/>
        <v>0</v>
      </c>
      <c r="AI158" s="351">
        <f t="shared" si="39"/>
        <v>0</v>
      </c>
      <c r="AJ158" s="352">
        <f t="shared" si="40"/>
        <v>0</v>
      </c>
      <c r="AK158" s="349">
        <f>IF(AA158&gt;0,VLOOKUP(C158,'Reference Data 1'!$N$13:$O$17,2),0)</f>
        <v>0</v>
      </c>
      <c r="AL158" s="346">
        <f t="shared" si="41"/>
        <v>0</v>
      </c>
      <c r="AM158" s="353">
        <f t="shared" si="42"/>
        <v>0</v>
      </c>
      <c r="AN158" s="354">
        <f t="shared" si="43"/>
        <v>0</v>
      </c>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row>
    <row r="159" spans="1:219" ht="13.9" customHeight="1">
      <c r="A159" s="392"/>
      <c r="B159" s="160"/>
      <c r="C159" s="161"/>
      <c r="D159" s="161"/>
      <c r="E159" s="255"/>
      <c r="F159" s="396">
        <v>0</v>
      </c>
      <c r="G159" s="181"/>
      <c r="H159" s="186"/>
      <c r="I159" s="162"/>
      <c r="J159" s="163"/>
      <c r="K159" s="164"/>
      <c r="L159" s="164"/>
      <c r="M159" s="187"/>
      <c r="N159" s="458"/>
      <c r="O159" s="463"/>
      <c r="P159" s="190"/>
      <c r="Q159" s="165"/>
      <c r="R159" s="166"/>
      <c r="S159" s="191"/>
      <c r="T159" s="195"/>
      <c r="U159" s="167"/>
      <c r="V159" s="196"/>
      <c r="W159" s="199">
        <f t="shared" si="30"/>
        <v>0</v>
      </c>
      <c r="X159" s="344">
        <f>IF(G159&gt;0,HLOOKUP(C159,'Utility Allowances'!$O$33:$S$34,2),0)</f>
        <v>0</v>
      </c>
      <c r="Y159" s="345">
        <f t="shared" si="31"/>
        <v>0</v>
      </c>
      <c r="Z159" s="168">
        <f t="shared" si="32"/>
        <v>0</v>
      </c>
      <c r="AA159" s="346">
        <f t="shared" si="33"/>
        <v>0</v>
      </c>
      <c r="AB159" s="344">
        <f>IF(Y159&gt;0,VLOOKUP($Y159,'Reference Data 2'!$B$7:$C$71,2),0)</f>
        <v>0</v>
      </c>
      <c r="AC159" s="347">
        <f t="shared" si="34"/>
        <v>0</v>
      </c>
      <c r="AD159" s="348">
        <f t="shared" si="35"/>
        <v>0</v>
      </c>
      <c r="AE159" s="349">
        <f>IF(Y159&gt;0,VLOOKUP($Y159,'Reference Data 2'!$B$9:$D$71,3),0)</f>
        <v>0</v>
      </c>
      <c r="AF159" s="347">
        <f t="shared" si="36"/>
        <v>0</v>
      </c>
      <c r="AG159" s="346">
        <f t="shared" si="37"/>
        <v>0</v>
      </c>
      <c r="AH159" s="350">
        <f t="shared" si="38"/>
        <v>0</v>
      </c>
      <c r="AI159" s="351">
        <f t="shared" si="39"/>
        <v>0</v>
      </c>
      <c r="AJ159" s="352">
        <f t="shared" si="40"/>
        <v>0</v>
      </c>
      <c r="AK159" s="349">
        <f>IF(AA159&gt;0,VLOOKUP(C159,'Reference Data 1'!$N$13:$O$17,2),0)</f>
        <v>0</v>
      </c>
      <c r="AL159" s="346">
        <f t="shared" si="41"/>
        <v>0</v>
      </c>
      <c r="AM159" s="353">
        <f t="shared" si="42"/>
        <v>0</v>
      </c>
      <c r="AN159" s="354">
        <f t="shared" si="43"/>
        <v>0</v>
      </c>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row>
    <row r="160" spans="1:219" ht="13.9" customHeight="1">
      <c r="A160" s="392"/>
      <c r="B160" s="160"/>
      <c r="C160" s="161"/>
      <c r="D160" s="161"/>
      <c r="E160" s="255"/>
      <c r="F160" s="396">
        <v>0</v>
      </c>
      <c r="G160" s="181"/>
      <c r="H160" s="186"/>
      <c r="I160" s="162"/>
      <c r="J160" s="163"/>
      <c r="K160" s="164"/>
      <c r="L160" s="164"/>
      <c r="M160" s="187"/>
      <c r="N160" s="458"/>
      <c r="O160" s="463"/>
      <c r="P160" s="190"/>
      <c r="Q160" s="165"/>
      <c r="R160" s="166"/>
      <c r="S160" s="191"/>
      <c r="T160" s="195"/>
      <c r="U160" s="167"/>
      <c r="V160" s="196"/>
      <c r="W160" s="199">
        <f t="shared" si="30"/>
        <v>0</v>
      </c>
      <c r="X160" s="344">
        <f>IF(G160&gt;0,HLOOKUP(C160,'Utility Allowances'!$O$33:$S$34,2),0)</f>
        <v>0</v>
      </c>
      <c r="Y160" s="345">
        <f t="shared" si="31"/>
        <v>0</v>
      </c>
      <c r="Z160" s="168">
        <f t="shared" si="32"/>
        <v>0</v>
      </c>
      <c r="AA160" s="346">
        <f t="shared" si="33"/>
        <v>0</v>
      </c>
      <c r="AB160" s="344">
        <f>IF(Y160&gt;0,VLOOKUP($Y160,'Reference Data 2'!$B$7:$C$71,2),0)</f>
        <v>0</v>
      </c>
      <c r="AC160" s="347">
        <f t="shared" si="34"/>
        <v>0</v>
      </c>
      <c r="AD160" s="348">
        <f t="shared" si="35"/>
        <v>0</v>
      </c>
      <c r="AE160" s="349">
        <f>IF(Y160&gt;0,VLOOKUP($Y160,'Reference Data 2'!$B$9:$D$71,3),0)</f>
        <v>0</v>
      </c>
      <c r="AF160" s="347">
        <f t="shared" si="36"/>
        <v>0</v>
      </c>
      <c r="AG160" s="346">
        <f t="shared" si="37"/>
        <v>0</v>
      </c>
      <c r="AH160" s="350">
        <f t="shared" si="38"/>
        <v>0</v>
      </c>
      <c r="AI160" s="351">
        <f t="shared" si="39"/>
        <v>0</v>
      </c>
      <c r="AJ160" s="352">
        <f t="shared" si="40"/>
        <v>0</v>
      </c>
      <c r="AK160" s="349">
        <f>IF(AA160&gt;0,VLOOKUP(C160,'Reference Data 1'!$N$13:$O$17,2),0)</f>
        <v>0</v>
      </c>
      <c r="AL160" s="346">
        <f t="shared" si="41"/>
        <v>0</v>
      </c>
      <c r="AM160" s="353">
        <f t="shared" si="42"/>
        <v>0</v>
      </c>
      <c r="AN160" s="354">
        <f t="shared" si="43"/>
        <v>0</v>
      </c>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row>
    <row r="161" spans="1:219" ht="13.9" customHeight="1">
      <c r="A161" s="392"/>
      <c r="B161" s="160"/>
      <c r="C161" s="161"/>
      <c r="D161" s="161"/>
      <c r="E161" s="255"/>
      <c r="F161" s="396">
        <v>0</v>
      </c>
      <c r="G161" s="181"/>
      <c r="H161" s="186"/>
      <c r="I161" s="162"/>
      <c r="J161" s="163"/>
      <c r="K161" s="164"/>
      <c r="L161" s="164"/>
      <c r="M161" s="187"/>
      <c r="N161" s="458"/>
      <c r="O161" s="463"/>
      <c r="P161" s="190"/>
      <c r="Q161" s="165"/>
      <c r="R161" s="166"/>
      <c r="S161" s="191"/>
      <c r="T161" s="195"/>
      <c r="U161" s="167"/>
      <c r="V161" s="196"/>
      <c r="W161" s="199">
        <f t="shared" si="30"/>
        <v>0</v>
      </c>
      <c r="X161" s="344">
        <f>IF(G161&gt;0,HLOOKUP(C161,'Utility Allowances'!$O$33:$S$34,2),0)</f>
        <v>0</v>
      </c>
      <c r="Y161" s="345">
        <f t="shared" si="31"/>
        <v>0</v>
      </c>
      <c r="Z161" s="168">
        <f t="shared" si="32"/>
        <v>0</v>
      </c>
      <c r="AA161" s="346">
        <f t="shared" si="33"/>
        <v>0</v>
      </c>
      <c r="AB161" s="344">
        <f>IF(Y161&gt;0,VLOOKUP($Y161,'Reference Data 2'!$B$7:$C$71,2),0)</f>
        <v>0</v>
      </c>
      <c r="AC161" s="347">
        <f t="shared" si="34"/>
        <v>0</v>
      </c>
      <c r="AD161" s="348">
        <f t="shared" si="35"/>
        <v>0</v>
      </c>
      <c r="AE161" s="349">
        <f>IF(Y161&gt;0,VLOOKUP($Y161,'Reference Data 2'!$B$9:$D$71,3),0)</f>
        <v>0</v>
      </c>
      <c r="AF161" s="347">
        <f t="shared" si="36"/>
        <v>0</v>
      </c>
      <c r="AG161" s="346">
        <f t="shared" si="37"/>
        <v>0</v>
      </c>
      <c r="AH161" s="350">
        <f t="shared" si="38"/>
        <v>0</v>
      </c>
      <c r="AI161" s="351">
        <f t="shared" si="39"/>
        <v>0</v>
      </c>
      <c r="AJ161" s="352">
        <f t="shared" si="40"/>
        <v>0</v>
      </c>
      <c r="AK161" s="349">
        <f>IF(AA161&gt;0,VLOOKUP(C161,'Reference Data 1'!$N$13:$O$17,2),0)</f>
        <v>0</v>
      </c>
      <c r="AL161" s="346">
        <f t="shared" si="41"/>
        <v>0</v>
      </c>
      <c r="AM161" s="353">
        <f t="shared" si="42"/>
        <v>0</v>
      </c>
      <c r="AN161" s="354">
        <f t="shared" si="43"/>
        <v>0</v>
      </c>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row>
    <row r="162" spans="1:219" ht="13.9" customHeight="1">
      <c r="A162" s="392"/>
      <c r="B162" s="160"/>
      <c r="C162" s="161"/>
      <c r="D162" s="161"/>
      <c r="E162" s="255"/>
      <c r="F162" s="396">
        <v>0</v>
      </c>
      <c r="G162" s="181"/>
      <c r="H162" s="186"/>
      <c r="I162" s="162"/>
      <c r="J162" s="163"/>
      <c r="K162" s="164"/>
      <c r="L162" s="164"/>
      <c r="M162" s="187"/>
      <c r="N162" s="458"/>
      <c r="O162" s="463"/>
      <c r="P162" s="190"/>
      <c r="Q162" s="165"/>
      <c r="R162" s="166"/>
      <c r="S162" s="191"/>
      <c r="T162" s="195"/>
      <c r="U162" s="167"/>
      <c r="V162" s="196"/>
      <c r="W162" s="199">
        <f t="shared" si="30"/>
        <v>0</v>
      </c>
      <c r="X162" s="344">
        <f>IF(G162&gt;0,HLOOKUP(C162,'Utility Allowances'!$O$33:$S$34,2),0)</f>
        <v>0</v>
      </c>
      <c r="Y162" s="345">
        <f t="shared" si="31"/>
        <v>0</v>
      </c>
      <c r="Z162" s="168">
        <f t="shared" si="32"/>
        <v>0</v>
      </c>
      <c r="AA162" s="346">
        <f t="shared" si="33"/>
        <v>0</v>
      </c>
      <c r="AB162" s="344">
        <f>IF(Y162&gt;0,VLOOKUP($Y162,'Reference Data 2'!$B$7:$C$71,2),0)</f>
        <v>0</v>
      </c>
      <c r="AC162" s="347">
        <f t="shared" si="34"/>
        <v>0</v>
      </c>
      <c r="AD162" s="348">
        <f t="shared" si="35"/>
        <v>0</v>
      </c>
      <c r="AE162" s="349">
        <f>IF(Y162&gt;0,VLOOKUP($Y162,'Reference Data 2'!$B$9:$D$71,3),0)</f>
        <v>0</v>
      </c>
      <c r="AF162" s="347">
        <f t="shared" si="36"/>
        <v>0</v>
      </c>
      <c r="AG162" s="346">
        <f t="shared" si="37"/>
        <v>0</v>
      </c>
      <c r="AH162" s="350">
        <f t="shared" si="38"/>
        <v>0</v>
      </c>
      <c r="AI162" s="351">
        <f t="shared" si="39"/>
        <v>0</v>
      </c>
      <c r="AJ162" s="352">
        <f t="shared" si="40"/>
        <v>0</v>
      </c>
      <c r="AK162" s="349">
        <f>IF(AA162&gt;0,VLOOKUP(C162,'Reference Data 1'!$N$13:$O$17,2),0)</f>
        <v>0</v>
      </c>
      <c r="AL162" s="346">
        <f t="shared" si="41"/>
        <v>0</v>
      </c>
      <c r="AM162" s="353">
        <f t="shared" si="42"/>
        <v>0</v>
      </c>
      <c r="AN162" s="354">
        <f t="shared" si="43"/>
        <v>0</v>
      </c>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row>
    <row r="163" spans="1:219" ht="13.9" customHeight="1">
      <c r="A163" s="392"/>
      <c r="B163" s="160"/>
      <c r="C163" s="161"/>
      <c r="D163" s="161"/>
      <c r="E163" s="255"/>
      <c r="F163" s="396">
        <v>0</v>
      </c>
      <c r="G163" s="181"/>
      <c r="H163" s="186"/>
      <c r="I163" s="162"/>
      <c r="J163" s="163"/>
      <c r="K163" s="164"/>
      <c r="L163" s="164"/>
      <c r="M163" s="187"/>
      <c r="N163" s="458"/>
      <c r="O163" s="463"/>
      <c r="P163" s="190"/>
      <c r="Q163" s="165"/>
      <c r="R163" s="166"/>
      <c r="S163" s="191"/>
      <c r="T163" s="195"/>
      <c r="U163" s="167"/>
      <c r="V163" s="196"/>
      <c r="W163" s="199">
        <f t="shared" si="30"/>
        <v>0</v>
      </c>
      <c r="X163" s="344">
        <f>IF(G163&gt;0,HLOOKUP(C163,'Utility Allowances'!$O$33:$S$34,2),0)</f>
        <v>0</v>
      </c>
      <c r="Y163" s="345">
        <f t="shared" si="31"/>
        <v>0</v>
      </c>
      <c r="Z163" s="168">
        <f t="shared" si="32"/>
        <v>0</v>
      </c>
      <c r="AA163" s="346">
        <f t="shared" si="33"/>
        <v>0</v>
      </c>
      <c r="AB163" s="344">
        <f>IF(Y163&gt;0,VLOOKUP($Y163,'Reference Data 2'!$B$7:$C$71,2),0)</f>
        <v>0</v>
      </c>
      <c r="AC163" s="347">
        <f t="shared" si="34"/>
        <v>0</v>
      </c>
      <c r="AD163" s="348">
        <f t="shared" si="35"/>
        <v>0</v>
      </c>
      <c r="AE163" s="349">
        <f>IF(Y163&gt;0,VLOOKUP($Y163,'Reference Data 2'!$B$9:$D$71,3),0)</f>
        <v>0</v>
      </c>
      <c r="AF163" s="347">
        <f t="shared" si="36"/>
        <v>0</v>
      </c>
      <c r="AG163" s="346">
        <f t="shared" si="37"/>
        <v>0</v>
      </c>
      <c r="AH163" s="350">
        <f t="shared" si="38"/>
        <v>0</v>
      </c>
      <c r="AI163" s="351">
        <f t="shared" si="39"/>
        <v>0</v>
      </c>
      <c r="AJ163" s="352">
        <f t="shared" si="40"/>
        <v>0</v>
      </c>
      <c r="AK163" s="349">
        <f>IF(AA163&gt;0,VLOOKUP(C163,'Reference Data 1'!$N$13:$O$17,2),0)</f>
        <v>0</v>
      </c>
      <c r="AL163" s="346">
        <f t="shared" si="41"/>
        <v>0</v>
      </c>
      <c r="AM163" s="353">
        <f t="shared" si="42"/>
        <v>0</v>
      </c>
      <c r="AN163" s="354">
        <f t="shared" si="43"/>
        <v>0</v>
      </c>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row>
    <row r="164" spans="1:219" ht="13.9" customHeight="1">
      <c r="A164" s="392"/>
      <c r="B164" s="160"/>
      <c r="C164" s="161"/>
      <c r="D164" s="161"/>
      <c r="E164" s="255"/>
      <c r="F164" s="396">
        <v>0</v>
      </c>
      <c r="G164" s="181"/>
      <c r="H164" s="186"/>
      <c r="I164" s="162"/>
      <c r="J164" s="163"/>
      <c r="K164" s="164"/>
      <c r="L164" s="164"/>
      <c r="M164" s="187"/>
      <c r="N164" s="458"/>
      <c r="O164" s="463"/>
      <c r="P164" s="190"/>
      <c r="Q164" s="165"/>
      <c r="R164" s="166"/>
      <c r="S164" s="191"/>
      <c r="T164" s="195"/>
      <c r="U164" s="167"/>
      <c r="V164" s="196"/>
      <c r="W164" s="199">
        <f t="shared" si="30"/>
        <v>0</v>
      </c>
      <c r="X164" s="344">
        <f>IF(G164&gt;0,HLOOKUP(C164,'Utility Allowances'!$O$33:$S$34,2),0)</f>
        <v>0</v>
      </c>
      <c r="Y164" s="345">
        <f t="shared" si="31"/>
        <v>0</v>
      </c>
      <c r="Z164" s="168">
        <f t="shared" si="32"/>
        <v>0</v>
      </c>
      <c r="AA164" s="346">
        <f t="shared" si="33"/>
        <v>0</v>
      </c>
      <c r="AB164" s="344">
        <f>IF(Y164&gt;0,VLOOKUP($Y164,'Reference Data 2'!$B$7:$C$71,2),0)</f>
        <v>0</v>
      </c>
      <c r="AC164" s="347">
        <f t="shared" si="34"/>
        <v>0</v>
      </c>
      <c r="AD164" s="348">
        <f t="shared" si="35"/>
        <v>0</v>
      </c>
      <c r="AE164" s="349">
        <f>IF(Y164&gt;0,VLOOKUP($Y164,'Reference Data 2'!$B$9:$D$71,3),0)</f>
        <v>0</v>
      </c>
      <c r="AF164" s="347">
        <f t="shared" si="36"/>
        <v>0</v>
      </c>
      <c r="AG164" s="346">
        <f t="shared" si="37"/>
        <v>0</v>
      </c>
      <c r="AH164" s="350">
        <f t="shared" si="38"/>
        <v>0</v>
      </c>
      <c r="AI164" s="351">
        <f t="shared" si="39"/>
        <v>0</v>
      </c>
      <c r="AJ164" s="352">
        <f t="shared" si="40"/>
        <v>0</v>
      </c>
      <c r="AK164" s="349">
        <f>IF(AA164&gt;0,VLOOKUP(C164,'Reference Data 1'!$N$13:$O$17,2),0)</f>
        <v>0</v>
      </c>
      <c r="AL164" s="346">
        <f t="shared" si="41"/>
        <v>0</v>
      </c>
      <c r="AM164" s="353">
        <f t="shared" si="42"/>
        <v>0</v>
      </c>
      <c r="AN164" s="354">
        <f t="shared" si="43"/>
        <v>0</v>
      </c>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row>
    <row r="165" spans="1:219" ht="13.9" customHeight="1">
      <c r="A165" s="392"/>
      <c r="B165" s="160"/>
      <c r="C165" s="161"/>
      <c r="D165" s="161"/>
      <c r="E165" s="255"/>
      <c r="F165" s="396">
        <v>0</v>
      </c>
      <c r="G165" s="181"/>
      <c r="H165" s="186"/>
      <c r="I165" s="162"/>
      <c r="J165" s="163"/>
      <c r="K165" s="164"/>
      <c r="L165" s="164"/>
      <c r="M165" s="187"/>
      <c r="N165" s="458"/>
      <c r="O165" s="463"/>
      <c r="P165" s="190"/>
      <c r="Q165" s="165"/>
      <c r="R165" s="166"/>
      <c r="S165" s="191"/>
      <c r="T165" s="195"/>
      <c r="U165" s="167"/>
      <c r="V165" s="196"/>
      <c r="W165" s="199">
        <f t="shared" si="30"/>
        <v>0</v>
      </c>
      <c r="X165" s="344">
        <f>IF(G165&gt;0,HLOOKUP(C165,'Utility Allowances'!$O$33:$S$34,2),0)</f>
        <v>0</v>
      </c>
      <c r="Y165" s="345">
        <f t="shared" si="31"/>
        <v>0</v>
      </c>
      <c r="Z165" s="168">
        <f t="shared" si="32"/>
        <v>0</v>
      </c>
      <c r="AA165" s="346">
        <f t="shared" si="33"/>
        <v>0</v>
      </c>
      <c r="AB165" s="344">
        <f>IF(Y165&gt;0,VLOOKUP($Y165,'Reference Data 2'!$B$7:$C$71,2),0)</f>
        <v>0</v>
      </c>
      <c r="AC165" s="347">
        <f t="shared" si="34"/>
        <v>0</v>
      </c>
      <c r="AD165" s="348">
        <f t="shared" si="35"/>
        <v>0</v>
      </c>
      <c r="AE165" s="349">
        <f>IF(Y165&gt;0,VLOOKUP($Y165,'Reference Data 2'!$B$9:$D$71,3),0)</f>
        <v>0</v>
      </c>
      <c r="AF165" s="347">
        <f t="shared" si="36"/>
        <v>0</v>
      </c>
      <c r="AG165" s="346">
        <f t="shared" si="37"/>
        <v>0</v>
      </c>
      <c r="AH165" s="350">
        <f t="shared" si="38"/>
        <v>0</v>
      </c>
      <c r="AI165" s="351">
        <f t="shared" si="39"/>
        <v>0</v>
      </c>
      <c r="AJ165" s="352">
        <f t="shared" si="40"/>
        <v>0</v>
      </c>
      <c r="AK165" s="349">
        <f>IF(AA165&gt;0,VLOOKUP(C165,'Reference Data 1'!$N$13:$O$17,2),0)</f>
        <v>0</v>
      </c>
      <c r="AL165" s="346">
        <f t="shared" si="41"/>
        <v>0</v>
      </c>
      <c r="AM165" s="353">
        <f t="shared" si="42"/>
        <v>0</v>
      </c>
      <c r="AN165" s="354">
        <f t="shared" si="43"/>
        <v>0</v>
      </c>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row>
    <row r="166" spans="1:219" ht="13.9" customHeight="1">
      <c r="A166" s="392"/>
      <c r="B166" s="160"/>
      <c r="C166" s="161"/>
      <c r="D166" s="161"/>
      <c r="E166" s="255"/>
      <c r="F166" s="396">
        <v>0</v>
      </c>
      <c r="G166" s="181"/>
      <c r="H166" s="186"/>
      <c r="I166" s="162"/>
      <c r="J166" s="163"/>
      <c r="K166" s="164"/>
      <c r="L166" s="164"/>
      <c r="M166" s="187"/>
      <c r="N166" s="458"/>
      <c r="O166" s="463"/>
      <c r="P166" s="190"/>
      <c r="Q166" s="165"/>
      <c r="R166" s="166"/>
      <c r="S166" s="191"/>
      <c r="T166" s="195"/>
      <c r="U166" s="167"/>
      <c r="V166" s="196"/>
      <c r="W166" s="199">
        <f t="shared" si="30"/>
        <v>0</v>
      </c>
      <c r="X166" s="344">
        <f>IF(G166&gt;0,HLOOKUP(C166,'Utility Allowances'!$O$33:$S$34,2),0)</f>
        <v>0</v>
      </c>
      <c r="Y166" s="345">
        <f t="shared" si="31"/>
        <v>0</v>
      </c>
      <c r="Z166" s="168">
        <f t="shared" si="32"/>
        <v>0</v>
      </c>
      <c r="AA166" s="346">
        <f t="shared" si="33"/>
        <v>0</v>
      </c>
      <c r="AB166" s="344">
        <f>IF(Y166&gt;0,VLOOKUP($Y166,'Reference Data 2'!$B$7:$C$71,2),0)</f>
        <v>0</v>
      </c>
      <c r="AC166" s="347">
        <f t="shared" si="34"/>
        <v>0</v>
      </c>
      <c r="AD166" s="348">
        <f t="shared" si="35"/>
        <v>0</v>
      </c>
      <c r="AE166" s="349">
        <f>IF(Y166&gt;0,VLOOKUP($Y166,'Reference Data 2'!$B$9:$D$71,3),0)</f>
        <v>0</v>
      </c>
      <c r="AF166" s="347">
        <f t="shared" si="36"/>
        <v>0</v>
      </c>
      <c r="AG166" s="346">
        <f t="shared" si="37"/>
        <v>0</v>
      </c>
      <c r="AH166" s="350">
        <f t="shared" si="38"/>
        <v>0</v>
      </c>
      <c r="AI166" s="351">
        <f t="shared" si="39"/>
        <v>0</v>
      </c>
      <c r="AJ166" s="352">
        <f t="shared" si="40"/>
        <v>0</v>
      </c>
      <c r="AK166" s="349">
        <f>IF(AA166&gt;0,VLOOKUP(C166,'Reference Data 1'!$N$13:$O$17,2),0)</f>
        <v>0</v>
      </c>
      <c r="AL166" s="346">
        <f t="shared" si="41"/>
        <v>0</v>
      </c>
      <c r="AM166" s="353">
        <f t="shared" si="42"/>
        <v>0</v>
      </c>
      <c r="AN166" s="354">
        <f t="shared" si="43"/>
        <v>0</v>
      </c>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row>
    <row r="167" spans="1:219" ht="13.9" customHeight="1">
      <c r="A167" s="392"/>
      <c r="B167" s="160"/>
      <c r="C167" s="161"/>
      <c r="D167" s="161"/>
      <c r="E167" s="255"/>
      <c r="F167" s="396">
        <v>0</v>
      </c>
      <c r="G167" s="181"/>
      <c r="H167" s="186"/>
      <c r="I167" s="162"/>
      <c r="J167" s="163"/>
      <c r="K167" s="164"/>
      <c r="L167" s="164"/>
      <c r="M167" s="187"/>
      <c r="N167" s="458"/>
      <c r="O167" s="463"/>
      <c r="P167" s="190"/>
      <c r="Q167" s="165"/>
      <c r="R167" s="166"/>
      <c r="S167" s="191"/>
      <c r="T167" s="195"/>
      <c r="U167" s="167"/>
      <c r="V167" s="196"/>
      <c r="W167" s="199">
        <f t="shared" si="30"/>
        <v>0</v>
      </c>
      <c r="X167" s="344">
        <f>IF(G167&gt;0,HLOOKUP(C167,'Utility Allowances'!$O$33:$S$34,2),0)</f>
        <v>0</v>
      </c>
      <c r="Y167" s="345">
        <f t="shared" si="31"/>
        <v>0</v>
      </c>
      <c r="Z167" s="168">
        <f t="shared" si="32"/>
        <v>0</v>
      </c>
      <c r="AA167" s="346">
        <f t="shared" si="33"/>
        <v>0</v>
      </c>
      <c r="AB167" s="344">
        <f>IF(Y167&gt;0,VLOOKUP($Y167,'Reference Data 2'!$B$7:$C$71,2),0)</f>
        <v>0</v>
      </c>
      <c r="AC167" s="347">
        <f t="shared" si="34"/>
        <v>0</v>
      </c>
      <c r="AD167" s="348">
        <f t="shared" si="35"/>
        <v>0</v>
      </c>
      <c r="AE167" s="349">
        <f>IF(Y167&gt;0,VLOOKUP($Y167,'Reference Data 2'!$B$9:$D$71,3),0)</f>
        <v>0</v>
      </c>
      <c r="AF167" s="347">
        <f t="shared" si="36"/>
        <v>0</v>
      </c>
      <c r="AG167" s="346">
        <f t="shared" si="37"/>
        <v>0</v>
      </c>
      <c r="AH167" s="350">
        <f t="shared" si="38"/>
        <v>0</v>
      </c>
      <c r="AI167" s="351">
        <f t="shared" si="39"/>
        <v>0</v>
      </c>
      <c r="AJ167" s="352">
        <f t="shared" si="40"/>
        <v>0</v>
      </c>
      <c r="AK167" s="349">
        <f>IF(AA167&gt;0,VLOOKUP(C167,'Reference Data 1'!$N$13:$O$17,2),0)</f>
        <v>0</v>
      </c>
      <c r="AL167" s="346">
        <f t="shared" si="41"/>
        <v>0</v>
      </c>
      <c r="AM167" s="353">
        <f t="shared" si="42"/>
        <v>0</v>
      </c>
      <c r="AN167" s="354">
        <f t="shared" si="43"/>
        <v>0</v>
      </c>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row>
    <row r="168" spans="1:219" ht="13.9" customHeight="1">
      <c r="A168" s="392"/>
      <c r="B168" s="160"/>
      <c r="C168" s="161"/>
      <c r="D168" s="161"/>
      <c r="E168" s="255"/>
      <c r="F168" s="396">
        <v>0</v>
      </c>
      <c r="G168" s="181"/>
      <c r="H168" s="186"/>
      <c r="I168" s="162"/>
      <c r="J168" s="163"/>
      <c r="K168" s="164"/>
      <c r="L168" s="164"/>
      <c r="M168" s="187"/>
      <c r="N168" s="458"/>
      <c r="O168" s="463"/>
      <c r="P168" s="190"/>
      <c r="Q168" s="165"/>
      <c r="R168" s="166"/>
      <c r="S168" s="191"/>
      <c r="T168" s="195"/>
      <c r="U168" s="167"/>
      <c r="V168" s="196"/>
      <c r="W168" s="199">
        <f t="shared" si="30"/>
        <v>0</v>
      </c>
      <c r="X168" s="344">
        <f>IF(G168&gt;0,HLOOKUP(C168,'Utility Allowances'!$O$33:$S$34,2),0)</f>
        <v>0</v>
      </c>
      <c r="Y168" s="345">
        <f t="shared" si="31"/>
        <v>0</v>
      </c>
      <c r="Z168" s="168">
        <f t="shared" si="32"/>
        <v>0</v>
      </c>
      <c r="AA168" s="346">
        <f t="shared" si="33"/>
        <v>0</v>
      </c>
      <c r="AB168" s="344">
        <f>IF(Y168&gt;0,VLOOKUP($Y168,'Reference Data 2'!$B$7:$C$71,2),0)</f>
        <v>0</v>
      </c>
      <c r="AC168" s="347">
        <f t="shared" si="34"/>
        <v>0</v>
      </c>
      <c r="AD168" s="348">
        <f t="shared" si="35"/>
        <v>0</v>
      </c>
      <c r="AE168" s="349">
        <f>IF(Y168&gt;0,VLOOKUP($Y168,'Reference Data 2'!$B$9:$D$71,3),0)</f>
        <v>0</v>
      </c>
      <c r="AF168" s="347">
        <f t="shared" si="36"/>
        <v>0</v>
      </c>
      <c r="AG168" s="346">
        <f t="shared" si="37"/>
        <v>0</v>
      </c>
      <c r="AH168" s="350">
        <f t="shared" si="38"/>
        <v>0</v>
      </c>
      <c r="AI168" s="351">
        <f t="shared" si="39"/>
        <v>0</v>
      </c>
      <c r="AJ168" s="352">
        <f t="shared" si="40"/>
        <v>0</v>
      </c>
      <c r="AK168" s="349">
        <f>IF(AA168&gt;0,VLOOKUP(C168,'Reference Data 1'!$N$13:$O$17,2),0)</f>
        <v>0</v>
      </c>
      <c r="AL168" s="346">
        <f t="shared" si="41"/>
        <v>0</v>
      </c>
      <c r="AM168" s="353">
        <f t="shared" si="42"/>
        <v>0</v>
      </c>
      <c r="AN168" s="354">
        <f t="shared" si="43"/>
        <v>0</v>
      </c>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row>
    <row r="169" spans="1:219" ht="13.9" customHeight="1">
      <c r="A169" s="392"/>
      <c r="B169" s="160"/>
      <c r="C169" s="161"/>
      <c r="D169" s="161"/>
      <c r="E169" s="255"/>
      <c r="F169" s="396">
        <v>0</v>
      </c>
      <c r="G169" s="181"/>
      <c r="H169" s="186"/>
      <c r="I169" s="162"/>
      <c r="J169" s="163"/>
      <c r="K169" s="164"/>
      <c r="L169" s="164"/>
      <c r="M169" s="187"/>
      <c r="N169" s="458"/>
      <c r="O169" s="463"/>
      <c r="P169" s="190"/>
      <c r="Q169" s="165"/>
      <c r="R169" s="166"/>
      <c r="S169" s="191"/>
      <c r="T169" s="195"/>
      <c r="U169" s="167"/>
      <c r="V169" s="196"/>
      <c r="W169" s="199">
        <f t="shared" si="30"/>
        <v>0</v>
      </c>
      <c r="X169" s="344">
        <f>IF(G169&gt;0,HLOOKUP(C169,'Utility Allowances'!$O$33:$S$34,2),0)</f>
        <v>0</v>
      </c>
      <c r="Y169" s="345">
        <f t="shared" si="31"/>
        <v>0</v>
      </c>
      <c r="Z169" s="168">
        <f t="shared" si="32"/>
        <v>0</v>
      </c>
      <c r="AA169" s="346">
        <f t="shared" si="33"/>
        <v>0</v>
      </c>
      <c r="AB169" s="344">
        <f>IF(Y169&gt;0,VLOOKUP($Y169,'Reference Data 2'!$B$7:$C$71,2),0)</f>
        <v>0</v>
      </c>
      <c r="AC169" s="347">
        <f t="shared" si="34"/>
        <v>0</v>
      </c>
      <c r="AD169" s="348">
        <f t="shared" si="35"/>
        <v>0</v>
      </c>
      <c r="AE169" s="349">
        <f>IF(Y169&gt;0,VLOOKUP($Y169,'Reference Data 2'!$B$9:$D$71,3),0)</f>
        <v>0</v>
      </c>
      <c r="AF169" s="347">
        <f t="shared" si="36"/>
        <v>0</v>
      </c>
      <c r="AG169" s="346">
        <f t="shared" si="37"/>
        <v>0</v>
      </c>
      <c r="AH169" s="350">
        <f t="shared" si="38"/>
        <v>0</v>
      </c>
      <c r="AI169" s="351">
        <f t="shared" si="39"/>
        <v>0</v>
      </c>
      <c r="AJ169" s="352">
        <f t="shared" si="40"/>
        <v>0</v>
      </c>
      <c r="AK169" s="349">
        <f>IF(AA169&gt;0,VLOOKUP(C169,'Reference Data 1'!$N$13:$O$17,2),0)</f>
        <v>0</v>
      </c>
      <c r="AL169" s="346">
        <f t="shared" si="41"/>
        <v>0</v>
      </c>
      <c r="AM169" s="353">
        <f t="shared" si="42"/>
        <v>0</v>
      </c>
      <c r="AN169" s="354">
        <f t="shared" si="43"/>
        <v>0</v>
      </c>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row>
    <row r="170" spans="1:219" ht="13.9" customHeight="1">
      <c r="A170" s="392"/>
      <c r="B170" s="160"/>
      <c r="C170" s="161"/>
      <c r="D170" s="161"/>
      <c r="E170" s="255"/>
      <c r="F170" s="396">
        <v>0</v>
      </c>
      <c r="G170" s="181"/>
      <c r="H170" s="186"/>
      <c r="I170" s="162"/>
      <c r="J170" s="163"/>
      <c r="K170" s="164"/>
      <c r="L170" s="164"/>
      <c r="M170" s="187"/>
      <c r="N170" s="458"/>
      <c r="O170" s="463"/>
      <c r="P170" s="190"/>
      <c r="Q170" s="165"/>
      <c r="R170" s="166"/>
      <c r="S170" s="191"/>
      <c r="T170" s="195"/>
      <c r="U170" s="167"/>
      <c r="V170" s="196"/>
      <c r="W170" s="199">
        <f t="shared" si="30"/>
        <v>0</v>
      </c>
      <c r="X170" s="344">
        <f>IF(G170&gt;0,HLOOKUP(C170,'Utility Allowances'!$O$33:$S$34,2),0)</f>
        <v>0</v>
      </c>
      <c r="Y170" s="345">
        <f t="shared" si="31"/>
        <v>0</v>
      </c>
      <c r="Z170" s="168">
        <f t="shared" si="32"/>
        <v>0</v>
      </c>
      <c r="AA170" s="346">
        <f t="shared" si="33"/>
        <v>0</v>
      </c>
      <c r="AB170" s="344">
        <f>IF(Y170&gt;0,VLOOKUP($Y170,'Reference Data 2'!$B$7:$C$71,2),0)</f>
        <v>0</v>
      </c>
      <c r="AC170" s="347">
        <f t="shared" si="34"/>
        <v>0</v>
      </c>
      <c r="AD170" s="348">
        <f t="shared" si="35"/>
        <v>0</v>
      </c>
      <c r="AE170" s="349">
        <f>IF(Y170&gt;0,VLOOKUP($Y170,'Reference Data 2'!$B$9:$D$71,3),0)</f>
        <v>0</v>
      </c>
      <c r="AF170" s="347">
        <f t="shared" si="36"/>
        <v>0</v>
      </c>
      <c r="AG170" s="346">
        <f t="shared" si="37"/>
        <v>0</v>
      </c>
      <c r="AH170" s="350">
        <f t="shared" si="38"/>
        <v>0</v>
      </c>
      <c r="AI170" s="351">
        <f t="shared" si="39"/>
        <v>0</v>
      </c>
      <c r="AJ170" s="352">
        <f t="shared" si="40"/>
        <v>0</v>
      </c>
      <c r="AK170" s="349">
        <f>IF(AA170&gt;0,VLOOKUP(C170,'Reference Data 1'!$N$13:$O$17,2),0)</f>
        <v>0</v>
      </c>
      <c r="AL170" s="346">
        <f t="shared" si="41"/>
        <v>0</v>
      </c>
      <c r="AM170" s="353">
        <f t="shared" si="42"/>
        <v>0</v>
      </c>
      <c r="AN170" s="354">
        <f t="shared" si="43"/>
        <v>0</v>
      </c>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row>
    <row r="171" spans="1:219" ht="13.9" customHeight="1">
      <c r="A171" s="392"/>
      <c r="B171" s="160"/>
      <c r="C171" s="161"/>
      <c r="D171" s="161"/>
      <c r="E171" s="255"/>
      <c r="F171" s="396">
        <v>0</v>
      </c>
      <c r="G171" s="181"/>
      <c r="H171" s="186"/>
      <c r="I171" s="162"/>
      <c r="J171" s="163"/>
      <c r="K171" s="164"/>
      <c r="L171" s="164"/>
      <c r="M171" s="187"/>
      <c r="N171" s="458"/>
      <c r="O171" s="463"/>
      <c r="P171" s="190"/>
      <c r="Q171" s="165"/>
      <c r="R171" s="166"/>
      <c r="S171" s="191"/>
      <c r="T171" s="195"/>
      <c r="U171" s="167"/>
      <c r="V171" s="196"/>
      <c r="W171" s="199">
        <f t="shared" si="30"/>
        <v>0</v>
      </c>
      <c r="X171" s="344">
        <f>IF(G171&gt;0,HLOOKUP(C171,'Utility Allowances'!$O$33:$S$34,2),0)</f>
        <v>0</v>
      </c>
      <c r="Y171" s="345">
        <f t="shared" si="31"/>
        <v>0</v>
      </c>
      <c r="Z171" s="168">
        <f t="shared" si="32"/>
        <v>0</v>
      </c>
      <c r="AA171" s="346">
        <f t="shared" si="33"/>
        <v>0</v>
      </c>
      <c r="AB171" s="344">
        <f>IF(Y171&gt;0,VLOOKUP($Y171,'Reference Data 2'!$B$7:$C$71,2),0)</f>
        <v>0</v>
      </c>
      <c r="AC171" s="347">
        <f t="shared" si="34"/>
        <v>0</v>
      </c>
      <c r="AD171" s="348">
        <f t="shared" si="35"/>
        <v>0</v>
      </c>
      <c r="AE171" s="349">
        <f>IF(Y171&gt;0,VLOOKUP($Y171,'Reference Data 2'!$B$9:$D$71,3),0)</f>
        <v>0</v>
      </c>
      <c r="AF171" s="347">
        <f t="shared" si="36"/>
        <v>0</v>
      </c>
      <c r="AG171" s="346">
        <f t="shared" si="37"/>
        <v>0</v>
      </c>
      <c r="AH171" s="350">
        <f t="shared" si="38"/>
        <v>0</v>
      </c>
      <c r="AI171" s="351">
        <f t="shared" si="39"/>
        <v>0</v>
      </c>
      <c r="AJ171" s="352">
        <f t="shared" si="40"/>
        <v>0</v>
      </c>
      <c r="AK171" s="349">
        <f>IF(AA171&gt;0,VLOOKUP(C171,'Reference Data 1'!$N$13:$O$17,2),0)</f>
        <v>0</v>
      </c>
      <c r="AL171" s="346">
        <f t="shared" si="41"/>
        <v>0</v>
      </c>
      <c r="AM171" s="353">
        <f t="shared" si="42"/>
        <v>0</v>
      </c>
      <c r="AN171" s="354">
        <f t="shared" si="43"/>
        <v>0</v>
      </c>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row>
    <row r="172" spans="1:219" ht="13.9" customHeight="1">
      <c r="A172" s="392"/>
      <c r="B172" s="160"/>
      <c r="C172" s="161"/>
      <c r="D172" s="161"/>
      <c r="E172" s="255"/>
      <c r="F172" s="396">
        <v>0</v>
      </c>
      <c r="G172" s="181"/>
      <c r="H172" s="186"/>
      <c r="I172" s="162"/>
      <c r="J172" s="163"/>
      <c r="K172" s="164"/>
      <c r="L172" s="164"/>
      <c r="M172" s="187"/>
      <c r="N172" s="458"/>
      <c r="O172" s="463"/>
      <c r="P172" s="190"/>
      <c r="Q172" s="165"/>
      <c r="R172" s="166"/>
      <c r="S172" s="191"/>
      <c r="T172" s="195"/>
      <c r="U172" s="167"/>
      <c r="V172" s="196"/>
      <c r="W172" s="199">
        <f t="shared" si="30"/>
        <v>0</v>
      </c>
      <c r="X172" s="344">
        <f>IF(G172&gt;0,HLOOKUP(C172,'Utility Allowances'!$O$33:$S$34,2),0)</f>
        <v>0</v>
      </c>
      <c r="Y172" s="345">
        <f t="shared" si="31"/>
        <v>0</v>
      </c>
      <c r="Z172" s="168">
        <f t="shared" si="32"/>
        <v>0</v>
      </c>
      <c r="AA172" s="346">
        <f t="shared" si="33"/>
        <v>0</v>
      </c>
      <c r="AB172" s="344">
        <f>IF(Y172&gt;0,VLOOKUP($Y172,'Reference Data 2'!$B$7:$C$71,2),0)</f>
        <v>0</v>
      </c>
      <c r="AC172" s="347">
        <f t="shared" si="34"/>
        <v>0</v>
      </c>
      <c r="AD172" s="348">
        <f t="shared" si="35"/>
        <v>0</v>
      </c>
      <c r="AE172" s="349">
        <f>IF(Y172&gt;0,VLOOKUP($Y172,'Reference Data 2'!$B$9:$D$71,3),0)</f>
        <v>0</v>
      </c>
      <c r="AF172" s="347">
        <f t="shared" si="36"/>
        <v>0</v>
      </c>
      <c r="AG172" s="346">
        <f t="shared" si="37"/>
        <v>0</v>
      </c>
      <c r="AH172" s="350">
        <f t="shared" si="38"/>
        <v>0</v>
      </c>
      <c r="AI172" s="351">
        <f t="shared" si="39"/>
        <v>0</v>
      </c>
      <c r="AJ172" s="352">
        <f t="shared" si="40"/>
        <v>0</v>
      </c>
      <c r="AK172" s="349">
        <f>IF(AA172&gt;0,VLOOKUP(C172,'Reference Data 1'!$N$13:$O$17,2),0)</f>
        <v>0</v>
      </c>
      <c r="AL172" s="346">
        <f t="shared" si="41"/>
        <v>0</v>
      </c>
      <c r="AM172" s="353">
        <f t="shared" si="42"/>
        <v>0</v>
      </c>
      <c r="AN172" s="354">
        <f t="shared" si="43"/>
        <v>0</v>
      </c>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row>
    <row r="173" spans="1:219" ht="13.9" customHeight="1">
      <c r="A173" s="392"/>
      <c r="B173" s="160"/>
      <c r="C173" s="161"/>
      <c r="D173" s="161"/>
      <c r="E173" s="255"/>
      <c r="F173" s="396">
        <v>0</v>
      </c>
      <c r="G173" s="181"/>
      <c r="H173" s="186"/>
      <c r="I173" s="162"/>
      <c r="J173" s="163"/>
      <c r="K173" s="164"/>
      <c r="L173" s="164"/>
      <c r="M173" s="187"/>
      <c r="N173" s="458"/>
      <c r="O173" s="463"/>
      <c r="P173" s="190"/>
      <c r="Q173" s="165"/>
      <c r="R173" s="166"/>
      <c r="S173" s="191"/>
      <c r="T173" s="195"/>
      <c r="U173" s="167"/>
      <c r="V173" s="196"/>
      <c r="W173" s="199">
        <f t="shared" si="30"/>
        <v>0</v>
      </c>
      <c r="X173" s="344">
        <f>IF(G173&gt;0,HLOOKUP(C173,'Utility Allowances'!$O$33:$S$34,2),0)</f>
        <v>0</v>
      </c>
      <c r="Y173" s="345">
        <f t="shared" si="31"/>
        <v>0</v>
      </c>
      <c r="Z173" s="168">
        <f t="shared" si="32"/>
        <v>0</v>
      </c>
      <c r="AA173" s="346">
        <f t="shared" si="33"/>
        <v>0</v>
      </c>
      <c r="AB173" s="344">
        <f>IF(Y173&gt;0,VLOOKUP($Y173,'Reference Data 2'!$B$7:$C$71,2),0)</f>
        <v>0</v>
      </c>
      <c r="AC173" s="347">
        <f t="shared" si="34"/>
        <v>0</v>
      </c>
      <c r="AD173" s="348">
        <f t="shared" si="35"/>
        <v>0</v>
      </c>
      <c r="AE173" s="349">
        <f>IF(Y173&gt;0,VLOOKUP($Y173,'Reference Data 2'!$B$9:$D$71,3),0)</f>
        <v>0</v>
      </c>
      <c r="AF173" s="347">
        <f t="shared" si="36"/>
        <v>0</v>
      </c>
      <c r="AG173" s="346">
        <f t="shared" si="37"/>
        <v>0</v>
      </c>
      <c r="AH173" s="350">
        <f t="shared" si="38"/>
        <v>0</v>
      </c>
      <c r="AI173" s="351">
        <f t="shared" si="39"/>
        <v>0</v>
      </c>
      <c r="AJ173" s="352">
        <f t="shared" si="40"/>
        <v>0</v>
      </c>
      <c r="AK173" s="349">
        <f>IF(AA173&gt;0,VLOOKUP(C173,'Reference Data 1'!$N$13:$O$17,2),0)</f>
        <v>0</v>
      </c>
      <c r="AL173" s="346">
        <f t="shared" si="41"/>
        <v>0</v>
      </c>
      <c r="AM173" s="353">
        <f t="shared" si="42"/>
        <v>0</v>
      </c>
      <c r="AN173" s="354">
        <f t="shared" si="43"/>
        <v>0</v>
      </c>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row>
    <row r="174" spans="1:219" ht="13.9" customHeight="1">
      <c r="A174" s="392"/>
      <c r="B174" s="160"/>
      <c r="C174" s="161"/>
      <c r="D174" s="161"/>
      <c r="E174" s="255"/>
      <c r="F174" s="396">
        <v>0</v>
      </c>
      <c r="G174" s="181"/>
      <c r="H174" s="186"/>
      <c r="I174" s="162"/>
      <c r="J174" s="163"/>
      <c r="K174" s="164"/>
      <c r="L174" s="164"/>
      <c r="M174" s="187"/>
      <c r="N174" s="458"/>
      <c r="O174" s="463"/>
      <c r="P174" s="190"/>
      <c r="Q174" s="165"/>
      <c r="R174" s="166"/>
      <c r="S174" s="191"/>
      <c r="T174" s="195"/>
      <c r="U174" s="167"/>
      <c r="V174" s="196"/>
      <c r="W174" s="199">
        <f t="shared" si="30"/>
        <v>0</v>
      </c>
      <c r="X174" s="344">
        <f>IF(G174&gt;0,HLOOKUP(C174,'Utility Allowances'!$O$33:$S$34,2),0)</f>
        <v>0</v>
      </c>
      <c r="Y174" s="345">
        <f t="shared" si="31"/>
        <v>0</v>
      </c>
      <c r="Z174" s="168">
        <f t="shared" si="32"/>
        <v>0</v>
      </c>
      <c r="AA174" s="346">
        <f t="shared" si="33"/>
        <v>0</v>
      </c>
      <c r="AB174" s="344">
        <f>IF(Y174&gt;0,VLOOKUP($Y174,'Reference Data 2'!$B$7:$C$71,2),0)</f>
        <v>0</v>
      </c>
      <c r="AC174" s="347">
        <f t="shared" si="34"/>
        <v>0</v>
      </c>
      <c r="AD174" s="348">
        <f t="shared" si="35"/>
        <v>0</v>
      </c>
      <c r="AE174" s="349">
        <f>IF(Y174&gt;0,VLOOKUP($Y174,'Reference Data 2'!$B$9:$D$71,3),0)</f>
        <v>0</v>
      </c>
      <c r="AF174" s="347">
        <f t="shared" si="36"/>
        <v>0</v>
      </c>
      <c r="AG174" s="346">
        <f t="shared" si="37"/>
        <v>0</v>
      </c>
      <c r="AH174" s="350">
        <f t="shared" si="38"/>
        <v>0</v>
      </c>
      <c r="AI174" s="351">
        <f t="shared" si="39"/>
        <v>0</v>
      </c>
      <c r="AJ174" s="352">
        <f t="shared" si="40"/>
        <v>0</v>
      </c>
      <c r="AK174" s="349">
        <f>IF(AA174&gt;0,VLOOKUP(C174,'Reference Data 1'!$N$13:$O$17,2),0)</f>
        <v>0</v>
      </c>
      <c r="AL174" s="346">
        <f t="shared" si="41"/>
        <v>0</v>
      </c>
      <c r="AM174" s="353">
        <f t="shared" si="42"/>
        <v>0</v>
      </c>
      <c r="AN174" s="354">
        <f t="shared" si="43"/>
        <v>0</v>
      </c>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row>
    <row r="175" spans="1:219" ht="13.9" customHeight="1">
      <c r="A175" s="392"/>
      <c r="B175" s="160"/>
      <c r="C175" s="161"/>
      <c r="D175" s="161"/>
      <c r="E175" s="255"/>
      <c r="F175" s="396">
        <v>0</v>
      </c>
      <c r="G175" s="181"/>
      <c r="H175" s="186"/>
      <c r="I175" s="162"/>
      <c r="J175" s="163"/>
      <c r="K175" s="164"/>
      <c r="L175" s="164"/>
      <c r="M175" s="187"/>
      <c r="N175" s="458"/>
      <c r="O175" s="463"/>
      <c r="P175" s="190"/>
      <c r="Q175" s="165"/>
      <c r="R175" s="166"/>
      <c r="S175" s="191"/>
      <c r="T175" s="195"/>
      <c r="U175" s="167"/>
      <c r="V175" s="196"/>
      <c r="W175" s="199">
        <f t="shared" si="30"/>
        <v>0</v>
      </c>
      <c r="X175" s="344">
        <f>IF(G175&gt;0,HLOOKUP(C175,'Utility Allowances'!$O$33:$S$34,2),0)</f>
        <v>0</v>
      </c>
      <c r="Y175" s="345">
        <f t="shared" si="31"/>
        <v>0</v>
      </c>
      <c r="Z175" s="168">
        <f t="shared" si="32"/>
        <v>0</v>
      </c>
      <c r="AA175" s="346">
        <f t="shared" si="33"/>
        <v>0</v>
      </c>
      <c r="AB175" s="344">
        <f>IF(Y175&gt;0,VLOOKUP($Y175,'Reference Data 2'!$B$7:$C$71,2),0)</f>
        <v>0</v>
      </c>
      <c r="AC175" s="347">
        <f t="shared" si="34"/>
        <v>0</v>
      </c>
      <c r="AD175" s="348">
        <f t="shared" si="35"/>
        <v>0</v>
      </c>
      <c r="AE175" s="349">
        <f>IF(Y175&gt;0,VLOOKUP($Y175,'Reference Data 2'!$B$9:$D$71,3),0)</f>
        <v>0</v>
      </c>
      <c r="AF175" s="347">
        <f t="shared" si="36"/>
        <v>0</v>
      </c>
      <c r="AG175" s="346">
        <f t="shared" si="37"/>
        <v>0</v>
      </c>
      <c r="AH175" s="350">
        <f t="shared" si="38"/>
        <v>0</v>
      </c>
      <c r="AI175" s="351">
        <f t="shared" si="39"/>
        <v>0</v>
      </c>
      <c r="AJ175" s="352">
        <f t="shared" si="40"/>
        <v>0</v>
      </c>
      <c r="AK175" s="349">
        <f>IF(AA175&gt;0,VLOOKUP(C175,'Reference Data 1'!$N$13:$O$17,2),0)</f>
        <v>0</v>
      </c>
      <c r="AL175" s="346">
        <f t="shared" si="41"/>
        <v>0</v>
      </c>
      <c r="AM175" s="353">
        <f t="shared" si="42"/>
        <v>0</v>
      </c>
      <c r="AN175" s="354">
        <f t="shared" si="43"/>
        <v>0</v>
      </c>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row>
    <row r="176" spans="1:219" ht="13.9" customHeight="1">
      <c r="A176" s="392"/>
      <c r="B176" s="160"/>
      <c r="C176" s="161"/>
      <c r="D176" s="161"/>
      <c r="E176" s="255"/>
      <c r="F176" s="396">
        <v>0</v>
      </c>
      <c r="G176" s="181"/>
      <c r="H176" s="186"/>
      <c r="I176" s="162"/>
      <c r="J176" s="163"/>
      <c r="K176" s="164"/>
      <c r="L176" s="164"/>
      <c r="M176" s="187"/>
      <c r="N176" s="458"/>
      <c r="O176" s="463"/>
      <c r="P176" s="190"/>
      <c r="Q176" s="165"/>
      <c r="R176" s="166"/>
      <c r="S176" s="191"/>
      <c r="T176" s="195"/>
      <c r="U176" s="167"/>
      <c r="V176" s="196"/>
      <c r="W176" s="199">
        <f t="shared" si="30"/>
        <v>0</v>
      </c>
      <c r="X176" s="344">
        <f>IF(G176&gt;0,HLOOKUP(C176,'Utility Allowances'!$O$33:$S$34,2),0)</f>
        <v>0</v>
      </c>
      <c r="Y176" s="345">
        <f t="shared" si="31"/>
        <v>0</v>
      </c>
      <c r="Z176" s="168">
        <f t="shared" si="32"/>
        <v>0</v>
      </c>
      <c r="AA176" s="346">
        <f t="shared" si="33"/>
        <v>0</v>
      </c>
      <c r="AB176" s="344">
        <f>IF(Y176&gt;0,VLOOKUP($Y176,'Reference Data 2'!$B$7:$C$71,2),0)</f>
        <v>0</v>
      </c>
      <c r="AC176" s="347">
        <f t="shared" si="34"/>
        <v>0</v>
      </c>
      <c r="AD176" s="348">
        <f t="shared" si="35"/>
        <v>0</v>
      </c>
      <c r="AE176" s="349">
        <f>IF(Y176&gt;0,VLOOKUP($Y176,'Reference Data 2'!$B$9:$D$71,3),0)</f>
        <v>0</v>
      </c>
      <c r="AF176" s="347">
        <f t="shared" si="36"/>
        <v>0</v>
      </c>
      <c r="AG176" s="346">
        <f t="shared" si="37"/>
        <v>0</v>
      </c>
      <c r="AH176" s="350">
        <f t="shared" si="38"/>
        <v>0</v>
      </c>
      <c r="AI176" s="351">
        <f t="shared" si="39"/>
        <v>0</v>
      </c>
      <c r="AJ176" s="352">
        <f t="shared" si="40"/>
        <v>0</v>
      </c>
      <c r="AK176" s="349">
        <f>IF(AA176&gt;0,VLOOKUP(C176,'Reference Data 1'!$N$13:$O$17,2),0)</f>
        <v>0</v>
      </c>
      <c r="AL176" s="346">
        <f t="shared" si="41"/>
        <v>0</v>
      </c>
      <c r="AM176" s="353">
        <f t="shared" si="42"/>
        <v>0</v>
      </c>
      <c r="AN176" s="354">
        <f t="shared" si="43"/>
        <v>0</v>
      </c>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c r="HH176" s="23"/>
      <c r="HI176" s="23"/>
      <c r="HJ176" s="23"/>
      <c r="HK176" s="23"/>
    </row>
    <row r="177" spans="1:219" ht="13.9" customHeight="1">
      <c r="A177" s="392"/>
      <c r="B177" s="160"/>
      <c r="C177" s="161"/>
      <c r="D177" s="161"/>
      <c r="E177" s="255"/>
      <c r="F177" s="396">
        <v>0</v>
      </c>
      <c r="G177" s="181"/>
      <c r="H177" s="186"/>
      <c r="I177" s="162"/>
      <c r="J177" s="163"/>
      <c r="K177" s="164"/>
      <c r="L177" s="164"/>
      <c r="M177" s="187"/>
      <c r="N177" s="458"/>
      <c r="O177" s="463"/>
      <c r="P177" s="190"/>
      <c r="Q177" s="165"/>
      <c r="R177" s="166"/>
      <c r="S177" s="191"/>
      <c r="T177" s="195"/>
      <c r="U177" s="167"/>
      <c r="V177" s="196"/>
      <c r="W177" s="199">
        <f t="shared" si="30"/>
        <v>0</v>
      </c>
      <c r="X177" s="344">
        <f>IF(G177&gt;0,HLOOKUP(C177,'Utility Allowances'!$O$33:$S$34,2),0)</f>
        <v>0</v>
      </c>
      <c r="Y177" s="345">
        <f t="shared" si="31"/>
        <v>0</v>
      </c>
      <c r="Z177" s="168">
        <f t="shared" si="32"/>
        <v>0</v>
      </c>
      <c r="AA177" s="346">
        <f t="shared" si="33"/>
        <v>0</v>
      </c>
      <c r="AB177" s="344">
        <f>IF(Y177&gt;0,VLOOKUP($Y177,'Reference Data 2'!$B$7:$C$71,2),0)</f>
        <v>0</v>
      </c>
      <c r="AC177" s="347">
        <f t="shared" si="34"/>
        <v>0</v>
      </c>
      <c r="AD177" s="348">
        <f t="shared" si="35"/>
        <v>0</v>
      </c>
      <c r="AE177" s="349">
        <f>IF(Y177&gt;0,VLOOKUP($Y177,'Reference Data 2'!$B$9:$D$71,3),0)</f>
        <v>0</v>
      </c>
      <c r="AF177" s="347">
        <f t="shared" si="36"/>
        <v>0</v>
      </c>
      <c r="AG177" s="346">
        <f t="shared" si="37"/>
        <v>0</v>
      </c>
      <c r="AH177" s="350">
        <f t="shared" si="38"/>
        <v>0</v>
      </c>
      <c r="AI177" s="351">
        <f t="shared" si="39"/>
        <v>0</v>
      </c>
      <c r="AJ177" s="352">
        <f t="shared" si="40"/>
        <v>0</v>
      </c>
      <c r="AK177" s="349">
        <f>IF(AA177&gt;0,VLOOKUP(C177,'Reference Data 1'!$N$13:$O$17,2),0)</f>
        <v>0</v>
      </c>
      <c r="AL177" s="346">
        <f t="shared" si="41"/>
        <v>0</v>
      </c>
      <c r="AM177" s="353">
        <f t="shared" si="42"/>
        <v>0</v>
      </c>
      <c r="AN177" s="354">
        <f t="shared" si="43"/>
        <v>0</v>
      </c>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row>
    <row r="178" spans="1:219" ht="13.9" customHeight="1">
      <c r="A178" s="392"/>
      <c r="B178" s="160"/>
      <c r="C178" s="161"/>
      <c r="D178" s="161"/>
      <c r="E178" s="255"/>
      <c r="F178" s="396">
        <v>0</v>
      </c>
      <c r="G178" s="181"/>
      <c r="H178" s="186"/>
      <c r="I178" s="162"/>
      <c r="J178" s="163"/>
      <c r="K178" s="164"/>
      <c r="L178" s="164"/>
      <c r="M178" s="187"/>
      <c r="N178" s="458"/>
      <c r="O178" s="463"/>
      <c r="P178" s="190"/>
      <c r="Q178" s="165"/>
      <c r="R178" s="166"/>
      <c r="S178" s="191"/>
      <c r="T178" s="195"/>
      <c r="U178" s="167"/>
      <c r="V178" s="196"/>
      <c r="W178" s="199">
        <f t="shared" si="30"/>
        <v>0</v>
      </c>
      <c r="X178" s="344">
        <f>IF(G178&gt;0,HLOOKUP(C178,'Utility Allowances'!$O$33:$S$34,2),0)</f>
        <v>0</v>
      </c>
      <c r="Y178" s="345">
        <f t="shared" si="31"/>
        <v>0</v>
      </c>
      <c r="Z178" s="168">
        <f t="shared" si="32"/>
        <v>0</v>
      </c>
      <c r="AA178" s="346">
        <f t="shared" si="33"/>
        <v>0</v>
      </c>
      <c r="AB178" s="344">
        <f>IF(Y178&gt;0,VLOOKUP($Y178,'Reference Data 2'!$B$7:$C$71,2),0)</f>
        <v>0</v>
      </c>
      <c r="AC178" s="347">
        <f t="shared" si="34"/>
        <v>0</v>
      </c>
      <c r="AD178" s="348">
        <f t="shared" si="35"/>
        <v>0</v>
      </c>
      <c r="AE178" s="349">
        <f>IF(Y178&gt;0,VLOOKUP($Y178,'Reference Data 2'!$B$9:$D$71,3),0)</f>
        <v>0</v>
      </c>
      <c r="AF178" s="347">
        <f t="shared" si="36"/>
        <v>0</v>
      </c>
      <c r="AG178" s="346">
        <f t="shared" si="37"/>
        <v>0</v>
      </c>
      <c r="AH178" s="350">
        <f t="shared" si="38"/>
        <v>0</v>
      </c>
      <c r="AI178" s="351">
        <f t="shared" si="39"/>
        <v>0</v>
      </c>
      <c r="AJ178" s="352">
        <f t="shared" si="40"/>
        <v>0</v>
      </c>
      <c r="AK178" s="349">
        <f>IF(AA178&gt;0,VLOOKUP(C178,'Reference Data 1'!$N$13:$O$17,2),0)</f>
        <v>0</v>
      </c>
      <c r="AL178" s="346">
        <f t="shared" si="41"/>
        <v>0</v>
      </c>
      <c r="AM178" s="353">
        <f t="shared" si="42"/>
        <v>0</v>
      </c>
      <c r="AN178" s="354">
        <f t="shared" si="43"/>
        <v>0</v>
      </c>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row>
    <row r="179" spans="1:219" ht="13.9" customHeight="1">
      <c r="A179" s="392"/>
      <c r="B179" s="160"/>
      <c r="C179" s="161"/>
      <c r="D179" s="161"/>
      <c r="E179" s="255"/>
      <c r="F179" s="396">
        <v>0</v>
      </c>
      <c r="G179" s="181"/>
      <c r="H179" s="186"/>
      <c r="I179" s="162"/>
      <c r="J179" s="163"/>
      <c r="K179" s="164"/>
      <c r="L179" s="164"/>
      <c r="M179" s="187"/>
      <c r="N179" s="458"/>
      <c r="O179" s="463"/>
      <c r="P179" s="190"/>
      <c r="Q179" s="165"/>
      <c r="R179" s="166"/>
      <c r="S179" s="191"/>
      <c r="T179" s="195"/>
      <c r="U179" s="167"/>
      <c r="V179" s="196"/>
      <c r="W179" s="199">
        <f t="shared" si="30"/>
        <v>0</v>
      </c>
      <c r="X179" s="344">
        <f>IF(G179&gt;0,HLOOKUP(C179,'Utility Allowances'!$O$33:$S$34,2),0)</f>
        <v>0</v>
      </c>
      <c r="Y179" s="345">
        <f t="shared" si="31"/>
        <v>0</v>
      </c>
      <c r="Z179" s="168">
        <f t="shared" si="32"/>
        <v>0</v>
      </c>
      <c r="AA179" s="346">
        <f t="shared" si="33"/>
        <v>0</v>
      </c>
      <c r="AB179" s="344">
        <f>IF(Y179&gt;0,VLOOKUP($Y179,'Reference Data 2'!$B$7:$C$71,2),0)</f>
        <v>0</v>
      </c>
      <c r="AC179" s="347">
        <f t="shared" si="34"/>
        <v>0</v>
      </c>
      <c r="AD179" s="348">
        <f t="shared" si="35"/>
        <v>0</v>
      </c>
      <c r="AE179" s="349">
        <f>IF(Y179&gt;0,VLOOKUP($Y179,'Reference Data 2'!$B$9:$D$71,3),0)</f>
        <v>0</v>
      </c>
      <c r="AF179" s="347">
        <f t="shared" si="36"/>
        <v>0</v>
      </c>
      <c r="AG179" s="346">
        <f t="shared" si="37"/>
        <v>0</v>
      </c>
      <c r="AH179" s="350">
        <f t="shared" si="38"/>
        <v>0</v>
      </c>
      <c r="AI179" s="351">
        <f t="shared" si="39"/>
        <v>0</v>
      </c>
      <c r="AJ179" s="352">
        <f t="shared" si="40"/>
        <v>0</v>
      </c>
      <c r="AK179" s="349">
        <f>IF(AA179&gt;0,VLOOKUP(C179,'Reference Data 1'!$N$13:$O$17,2),0)</f>
        <v>0</v>
      </c>
      <c r="AL179" s="346">
        <f t="shared" si="41"/>
        <v>0</v>
      </c>
      <c r="AM179" s="353">
        <f t="shared" si="42"/>
        <v>0</v>
      </c>
      <c r="AN179" s="354">
        <f t="shared" si="43"/>
        <v>0</v>
      </c>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row>
    <row r="180" spans="1:219" ht="13.9" customHeight="1">
      <c r="A180" s="392"/>
      <c r="B180" s="160"/>
      <c r="C180" s="161"/>
      <c r="D180" s="161"/>
      <c r="E180" s="255"/>
      <c r="F180" s="396">
        <v>0</v>
      </c>
      <c r="G180" s="181"/>
      <c r="H180" s="186"/>
      <c r="I180" s="162"/>
      <c r="J180" s="163"/>
      <c r="K180" s="164"/>
      <c r="L180" s="164"/>
      <c r="M180" s="187"/>
      <c r="N180" s="458"/>
      <c r="O180" s="463"/>
      <c r="P180" s="190"/>
      <c r="Q180" s="165"/>
      <c r="R180" s="166"/>
      <c r="S180" s="191"/>
      <c r="T180" s="195"/>
      <c r="U180" s="167"/>
      <c r="V180" s="196"/>
      <c r="W180" s="199">
        <f t="shared" si="30"/>
        <v>0</v>
      </c>
      <c r="X180" s="344">
        <f>IF(G180&gt;0,HLOOKUP(C180,'Utility Allowances'!$O$33:$S$34,2),0)</f>
        <v>0</v>
      </c>
      <c r="Y180" s="345">
        <f t="shared" si="31"/>
        <v>0</v>
      </c>
      <c r="Z180" s="168">
        <f t="shared" si="32"/>
        <v>0</v>
      </c>
      <c r="AA180" s="346">
        <f t="shared" si="33"/>
        <v>0</v>
      </c>
      <c r="AB180" s="344">
        <f>IF(Y180&gt;0,VLOOKUP($Y180,'Reference Data 2'!$B$7:$C$71,2),0)</f>
        <v>0</v>
      </c>
      <c r="AC180" s="347">
        <f t="shared" si="34"/>
        <v>0</v>
      </c>
      <c r="AD180" s="348">
        <f t="shared" si="35"/>
        <v>0</v>
      </c>
      <c r="AE180" s="349">
        <f>IF(Y180&gt;0,VLOOKUP($Y180,'Reference Data 2'!$B$9:$D$71,3),0)</f>
        <v>0</v>
      </c>
      <c r="AF180" s="347">
        <f t="shared" si="36"/>
        <v>0</v>
      </c>
      <c r="AG180" s="346">
        <f t="shared" si="37"/>
        <v>0</v>
      </c>
      <c r="AH180" s="350">
        <f t="shared" si="38"/>
        <v>0</v>
      </c>
      <c r="AI180" s="351">
        <f t="shared" si="39"/>
        <v>0</v>
      </c>
      <c r="AJ180" s="352">
        <f t="shared" si="40"/>
        <v>0</v>
      </c>
      <c r="AK180" s="349">
        <f>IF(AA180&gt;0,VLOOKUP(C180,'Reference Data 1'!$N$13:$O$17,2),0)</f>
        <v>0</v>
      </c>
      <c r="AL180" s="346">
        <f t="shared" si="41"/>
        <v>0</v>
      </c>
      <c r="AM180" s="353">
        <f t="shared" si="42"/>
        <v>0</v>
      </c>
      <c r="AN180" s="354">
        <f t="shared" si="43"/>
        <v>0</v>
      </c>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row>
    <row r="181" spans="1:219" ht="13.9" customHeight="1">
      <c r="A181" s="392"/>
      <c r="B181" s="160"/>
      <c r="C181" s="161"/>
      <c r="D181" s="161"/>
      <c r="E181" s="255"/>
      <c r="F181" s="396">
        <v>0</v>
      </c>
      <c r="G181" s="181"/>
      <c r="H181" s="186"/>
      <c r="I181" s="162"/>
      <c r="J181" s="163"/>
      <c r="K181" s="164"/>
      <c r="L181" s="164"/>
      <c r="M181" s="187"/>
      <c r="N181" s="458"/>
      <c r="O181" s="463"/>
      <c r="P181" s="190"/>
      <c r="Q181" s="165"/>
      <c r="R181" s="166"/>
      <c r="S181" s="191"/>
      <c r="T181" s="195"/>
      <c r="U181" s="167"/>
      <c r="V181" s="196"/>
      <c r="W181" s="199">
        <f t="shared" si="30"/>
        <v>0</v>
      </c>
      <c r="X181" s="344">
        <f>IF(G181&gt;0,HLOOKUP(C181,'Utility Allowances'!$O$33:$S$34,2),0)</f>
        <v>0</v>
      </c>
      <c r="Y181" s="345">
        <f t="shared" si="31"/>
        <v>0</v>
      </c>
      <c r="Z181" s="168">
        <f t="shared" si="32"/>
        <v>0</v>
      </c>
      <c r="AA181" s="346">
        <f t="shared" si="33"/>
        <v>0</v>
      </c>
      <c r="AB181" s="344">
        <f>IF(Y181&gt;0,VLOOKUP($Y181,'Reference Data 2'!$B$7:$C$71,2),0)</f>
        <v>0</v>
      </c>
      <c r="AC181" s="347">
        <f t="shared" si="34"/>
        <v>0</v>
      </c>
      <c r="AD181" s="348">
        <f t="shared" si="35"/>
        <v>0</v>
      </c>
      <c r="AE181" s="349">
        <f>IF(Y181&gt;0,VLOOKUP($Y181,'Reference Data 2'!$B$9:$D$71,3),0)</f>
        <v>0</v>
      </c>
      <c r="AF181" s="347">
        <f t="shared" si="36"/>
        <v>0</v>
      </c>
      <c r="AG181" s="346">
        <f t="shared" si="37"/>
        <v>0</v>
      </c>
      <c r="AH181" s="350">
        <f t="shared" si="38"/>
        <v>0</v>
      </c>
      <c r="AI181" s="351">
        <f t="shared" si="39"/>
        <v>0</v>
      </c>
      <c r="AJ181" s="352">
        <f t="shared" si="40"/>
        <v>0</v>
      </c>
      <c r="AK181" s="349">
        <f>IF(AA181&gt;0,VLOOKUP(C181,'Reference Data 1'!$N$13:$O$17,2),0)</f>
        <v>0</v>
      </c>
      <c r="AL181" s="346">
        <f t="shared" si="41"/>
        <v>0</v>
      </c>
      <c r="AM181" s="353">
        <f t="shared" si="42"/>
        <v>0</v>
      </c>
      <c r="AN181" s="354">
        <f t="shared" si="43"/>
        <v>0</v>
      </c>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row>
    <row r="182" spans="1:219" ht="13.9" customHeight="1">
      <c r="A182" s="392"/>
      <c r="B182" s="160"/>
      <c r="C182" s="161"/>
      <c r="D182" s="161"/>
      <c r="E182" s="255"/>
      <c r="F182" s="396">
        <v>0</v>
      </c>
      <c r="G182" s="181"/>
      <c r="H182" s="186"/>
      <c r="I182" s="162"/>
      <c r="J182" s="163"/>
      <c r="K182" s="164"/>
      <c r="L182" s="164"/>
      <c r="M182" s="187"/>
      <c r="N182" s="458"/>
      <c r="O182" s="463"/>
      <c r="P182" s="190"/>
      <c r="Q182" s="165"/>
      <c r="R182" s="166"/>
      <c r="S182" s="191"/>
      <c r="T182" s="195"/>
      <c r="U182" s="167"/>
      <c r="V182" s="196"/>
      <c r="W182" s="199">
        <f t="shared" si="30"/>
        <v>0</v>
      </c>
      <c r="X182" s="344">
        <f>IF(G182&gt;0,HLOOKUP(C182,'Utility Allowances'!$O$33:$S$34,2),0)</f>
        <v>0</v>
      </c>
      <c r="Y182" s="345">
        <f t="shared" si="31"/>
        <v>0</v>
      </c>
      <c r="Z182" s="168">
        <f t="shared" si="32"/>
        <v>0</v>
      </c>
      <c r="AA182" s="346">
        <f t="shared" si="33"/>
        <v>0</v>
      </c>
      <c r="AB182" s="344">
        <f>IF(Y182&gt;0,VLOOKUP($Y182,'Reference Data 2'!$B$7:$C$71,2),0)</f>
        <v>0</v>
      </c>
      <c r="AC182" s="347">
        <f t="shared" si="34"/>
        <v>0</v>
      </c>
      <c r="AD182" s="348">
        <f t="shared" si="35"/>
        <v>0</v>
      </c>
      <c r="AE182" s="349">
        <f>IF(Y182&gt;0,VLOOKUP($Y182,'Reference Data 2'!$B$9:$D$71,3),0)</f>
        <v>0</v>
      </c>
      <c r="AF182" s="347">
        <f t="shared" si="36"/>
        <v>0</v>
      </c>
      <c r="AG182" s="346">
        <f t="shared" si="37"/>
        <v>0</v>
      </c>
      <c r="AH182" s="350">
        <f t="shared" si="38"/>
        <v>0</v>
      </c>
      <c r="AI182" s="351">
        <f t="shared" si="39"/>
        <v>0</v>
      </c>
      <c r="AJ182" s="352">
        <f t="shared" si="40"/>
        <v>0</v>
      </c>
      <c r="AK182" s="349">
        <f>IF(AA182&gt;0,VLOOKUP(C182,'Reference Data 1'!$N$13:$O$17,2),0)</f>
        <v>0</v>
      </c>
      <c r="AL182" s="346">
        <f t="shared" si="41"/>
        <v>0</v>
      </c>
      <c r="AM182" s="353">
        <f t="shared" si="42"/>
        <v>0</v>
      </c>
      <c r="AN182" s="354">
        <f t="shared" si="43"/>
        <v>0</v>
      </c>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row>
    <row r="183" spans="1:219" ht="13.9" customHeight="1">
      <c r="A183" s="392"/>
      <c r="B183" s="160"/>
      <c r="C183" s="161"/>
      <c r="D183" s="161"/>
      <c r="E183" s="255"/>
      <c r="F183" s="396">
        <v>0</v>
      </c>
      <c r="G183" s="181"/>
      <c r="H183" s="186"/>
      <c r="I183" s="162"/>
      <c r="J183" s="163"/>
      <c r="K183" s="164"/>
      <c r="L183" s="164"/>
      <c r="M183" s="187"/>
      <c r="N183" s="458"/>
      <c r="O183" s="463"/>
      <c r="P183" s="190"/>
      <c r="Q183" s="165"/>
      <c r="R183" s="166"/>
      <c r="S183" s="191"/>
      <c r="T183" s="195"/>
      <c r="U183" s="167"/>
      <c r="V183" s="196"/>
      <c r="W183" s="199">
        <f t="shared" si="30"/>
        <v>0</v>
      </c>
      <c r="X183" s="344">
        <f>IF(G183&gt;0,HLOOKUP(C183,'Utility Allowances'!$O$33:$S$34,2),0)</f>
        <v>0</v>
      </c>
      <c r="Y183" s="345">
        <f t="shared" si="31"/>
        <v>0</v>
      </c>
      <c r="Z183" s="168">
        <f t="shared" si="32"/>
        <v>0</v>
      </c>
      <c r="AA183" s="346">
        <f t="shared" si="33"/>
        <v>0</v>
      </c>
      <c r="AB183" s="344">
        <f>IF(Y183&gt;0,VLOOKUP($Y183,'Reference Data 2'!$B$7:$C$71,2),0)</f>
        <v>0</v>
      </c>
      <c r="AC183" s="347">
        <f t="shared" si="34"/>
        <v>0</v>
      </c>
      <c r="AD183" s="348">
        <f t="shared" si="35"/>
        <v>0</v>
      </c>
      <c r="AE183" s="349">
        <f>IF(Y183&gt;0,VLOOKUP($Y183,'Reference Data 2'!$B$9:$D$71,3),0)</f>
        <v>0</v>
      </c>
      <c r="AF183" s="347">
        <f t="shared" si="36"/>
        <v>0</v>
      </c>
      <c r="AG183" s="346">
        <f t="shared" si="37"/>
        <v>0</v>
      </c>
      <c r="AH183" s="350">
        <f t="shared" si="38"/>
        <v>0</v>
      </c>
      <c r="AI183" s="351">
        <f t="shared" si="39"/>
        <v>0</v>
      </c>
      <c r="AJ183" s="352">
        <f t="shared" si="40"/>
        <v>0</v>
      </c>
      <c r="AK183" s="349">
        <f>IF(AA183&gt;0,VLOOKUP(C183,'Reference Data 1'!$N$13:$O$17,2),0)</f>
        <v>0</v>
      </c>
      <c r="AL183" s="346">
        <f t="shared" si="41"/>
        <v>0</v>
      </c>
      <c r="AM183" s="353">
        <f t="shared" si="42"/>
        <v>0</v>
      </c>
      <c r="AN183" s="354">
        <f t="shared" si="43"/>
        <v>0</v>
      </c>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row>
    <row r="184" spans="1:219" ht="13.9" customHeight="1">
      <c r="A184" s="392"/>
      <c r="B184" s="160"/>
      <c r="C184" s="161"/>
      <c r="D184" s="161"/>
      <c r="E184" s="255"/>
      <c r="F184" s="396">
        <v>0</v>
      </c>
      <c r="G184" s="181"/>
      <c r="H184" s="186"/>
      <c r="I184" s="162"/>
      <c r="J184" s="163"/>
      <c r="K184" s="164"/>
      <c r="L184" s="164"/>
      <c r="M184" s="187"/>
      <c r="N184" s="458"/>
      <c r="O184" s="463"/>
      <c r="P184" s="190"/>
      <c r="Q184" s="165"/>
      <c r="R184" s="166"/>
      <c r="S184" s="191"/>
      <c r="T184" s="195"/>
      <c r="U184" s="167"/>
      <c r="V184" s="196"/>
      <c r="W184" s="199">
        <f t="shared" si="30"/>
        <v>0</v>
      </c>
      <c r="X184" s="344">
        <f>IF(G184&gt;0,HLOOKUP(C184,'Utility Allowances'!$O$33:$S$34,2),0)</f>
        <v>0</v>
      </c>
      <c r="Y184" s="345">
        <f t="shared" si="31"/>
        <v>0</v>
      </c>
      <c r="Z184" s="168">
        <f t="shared" si="32"/>
        <v>0</v>
      </c>
      <c r="AA184" s="346">
        <f t="shared" si="33"/>
        <v>0</v>
      </c>
      <c r="AB184" s="344">
        <f>IF(Y184&gt;0,VLOOKUP($Y184,'Reference Data 2'!$B$7:$C$71,2),0)</f>
        <v>0</v>
      </c>
      <c r="AC184" s="347">
        <f t="shared" si="34"/>
        <v>0</v>
      </c>
      <c r="AD184" s="348">
        <f t="shared" si="35"/>
        <v>0</v>
      </c>
      <c r="AE184" s="349">
        <f>IF(Y184&gt;0,VLOOKUP($Y184,'Reference Data 2'!$B$9:$D$71,3),0)</f>
        <v>0</v>
      </c>
      <c r="AF184" s="347">
        <f t="shared" si="36"/>
        <v>0</v>
      </c>
      <c r="AG184" s="346">
        <f t="shared" si="37"/>
        <v>0</v>
      </c>
      <c r="AH184" s="350">
        <f t="shared" si="38"/>
        <v>0</v>
      </c>
      <c r="AI184" s="351">
        <f t="shared" si="39"/>
        <v>0</v>
      </c>
      <c r="AJ184" s="352">
        <f t="shared" si="40"/>
        <v>0</v>
      </c>
      <c r="AK184" s="349">
        <f>IF(AA184&gt;0,VLOOKUP(C184,'Reference Data 1'!$N$13:$O$17,2),0)</f>
        <v>0</v>
      </c>
      <c r="AL184" s="346">
        <f t="shared" si="41"/>
        <v>0</v>
      </c>
      <c r="AM184" s="353">
        <f t="shared" si="42"/>
        <v>0</v>
      </c>
      <c r="AN184" s="354">
        <f t="shared" si="43"/>
        <v>0</v>
      </c>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row>
    <row r="185" spans="1:219" ht="13.9" customHeight="1">
      <c r="A185" s="392"/>
      <c r="B185" s="160"/>
      <c r="C185" s="161"/>
      <c r="D185" s="161"/>
      <c r="E185" s="255"/>
      <c r="F185" s="396">
        <v>0</v>
      </c>
      <c r="G185" s="181"/>
      <c r="H185" s="186"/>
      <c r="I185" s="162"/>
      <c r="J185" s="163"/>
      <c r="K185" s="164"/>
      <c r="L185" s="164"/>
      <c r="M185" s="187"/>
      <c r="N185" s="458"/>
      <c r="O185" s="463"/>
      <c r="P185" s="190"/>
      <c r="Q185" s="165"/>
      <c r="R185" s="166"/>
      <c r="S185" s="191"/>
      <c r="T185" s="195"/>
      <c r="U185" s="167"/>
      <c r="V185" s="196"/>
      <c r="W185" s="199">
        <f t="shared" si="30"/>
        <v>0</v>
      </c>
      <c r="X185" s="344">
        <f>IF(G185&gt;0,HLOOKUP(C185,'Utility Allowances'!$O$33:$S$34,2),0)</f>
        <v>0</v>
      </c>
      <c r="Y185" s="345">
        <f t="shared" si="31"/>
        <v>0</v>
      </c>
      <c r="Z185" s="168">
        <f t="shared" si="32"/>
        <v>0</v>
      </c>
      <c r="AA185" s="346">
        <f t="shared" si="33"/>
        <v>0</v>
      </c>
      <c r="AB185" s="344">
        <f>IF(Y185&gt;0,VLOOKUP($Y185,'Reference Data 2'!$B$7:$C$71,2),0)</f>
        <v>0</v>
      </c>
      <c r="AC185" s="347">
        <f t="shared" si="34"/>
        <v>0</v>
      </c>
      <c r="AD185" s="348">
        <f t="shared" si="35"/>
        <v>0</v>
      </c>
      <c r="AE185" s="349">
        <f>IF(Y185&gt;0,VLOOKUP($Y185,'Reference Data 2'!$B$9:$D$71,3),0)</f>
        <v>0</v>
      </c>
      <c r="AF185" s="347">
        <f t="shared" si="36"/>
        <v>0</v>
      </c>
      <c r="AG185" s="346">
        <f t="shared" si="37"/>
        <v>0</v>
      </c>
      <c r="AH185" s="350">
        <f t="shared" si="38"/>
        <v>0</v>
      </c>
      <c r="AI185" s="351">
        <f t="shared" si="39"/>
        <v>0</v>
      </c>
      <c r="AJ185" s="352">
        <f t="shared" si="40"/>
        <v>0</v>
      </c>
      <c r="AK185" s="349">
        <f>IF(AA185&gt;0,VLOOKUP(C185,'Reference Data 1'!$N$13:$O$17,2),0)</f>
        <v>0</v>
      </c>
      <c r="AL185" s="346">
        <f t="shared" si="41"/>
        <v>0</v>
      </c>
      <c r="AM185" s="353">
        <f t="shared" si="42"/>
        <v>0</v>
      </c>
      <c r="AN185" s="354">
        <f t="shared" si="43"/>
        <v>0</v>
      </c>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row>
    <row r="186" spans="1:219" ht="13.9" customHeight="1">
      <c r="A186" s="392"/>
      <c r="B186" s="160"/>
      <c r="C186" s="161"/>
      <c r="D186" s="161"/>
      <c r="E186" s="255"/>
      <c r="F186" s="396">
        <v>0</v>
      </c>
      <c r="G186" s="181"/>
      <c r="H186" s="186"/>
      <c r="I186" s="162"/>
      <c r="J186" s="163"/>
      <c r="K186" s="164"/>
      <c r="L186" s="164"/>
      <c r="M186" s="187"/>
      <c r="N186" s="458"/>
      <c r="O186" s="463"/>
      <c r="P186" s="190"/>
      <c r="Q186" s="165"/>
      <c r="R186" s="166"/>
      <c r="S186" s="191"/>
      <c r="T186" s="195"/>
      <c r="U186" s="167"/>
      <c r="V186" s="196"/>
      <c r="W186" s="199">
        <f t="shared" si="30"/>
        <v>0</v>
      </c>
      <c r="X186" s="344">
        <f>IF(G186&gt;0,HLOOKUP(C186,'Utility Allowances'!$O$33:$S$34,2),0)</f>
        <v>0</v>
      </c>
      <c r="Y186" s="345">
        <f t="shared" si="31"/>
        <v>0</v>
      </c>
      <c r="Z186" s="168">
        <f t="shared" si="32"/>
        <v>0</v>
      </c>
      <c r="AA186" s="346">
        <f t="shared" si="33"/>
        <v>0</v>
      </c>
      <c r="AB186" s="344">
        <f>IF(Y186&gt;0,VLOOKUP($Y186,'Reference Data 2'!$B$7:$C$71,2),0)</f>
        <v>0</v>
      </c>
      <c r="AC186" s="347">
        <f t="shared" si="34"/>
        <v>0</v>
      </c>
      <c r="AD186" s="348">
        <f t="shared" si="35"/>
        <v>0</v>
      </c>
      <c r="AE186" s="349">
        <f>IF(Y186&gt;0,VLOOKUP($Y186,'Reference Data 2'!$B$9:$D$71,3),0)</f>
        <v>0</v>
      </c>
      <c r="AF186" s="347">
        <f t="shared" si="36"/>
        <v>0</v>
      </c>
      <c r="AG186" s="346">
        <f t="shared" si="37"/>
        <v>0</v>
      </c>
      <c r="AH186" s="350">
        <f t="shared" si="38"/>
        <v>0</v>
      </c>
      <c r="AI186" s="351">
        <f t="shared" si="39"/>
        <v>0</v>
      </c>
      <c r="AJ186" s="352">
        <f t="shared" si="40"/>
        <v>0</v>
      </c>
      <c r="AK186" s="349">
        <f>IF(AA186&gt;0,VLOOKUP(C186,'Reference Data 1'!$N$13:$O$17,2),0)</f>
        <v>0</v>
      </c>
      <c r="AL186" s="346">
        <f t="shared" si="41"/>
        <v>0</v>
      </c>
      <c r="AM186" s="353">
        <f t="shared" si="42"/>
        <v>0</v>
      </c>
      <c r="AN186" s="354">
        <f t="shared" si="43"/>
        <v>0</v>
      </c>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row>
    <row r="187" spans="1:219" ht="13.9" customHeight="1">
      <c r="A187" s="392"/>
      <c r="B187" s="160"/>
      <c r="C187" s="161"/>
      <c r="D187" s="161"/>
      <c r="E187" s="255"/>
      <c r="F187" s="396">
        <v>0</v>
      </c>
      <c r="G187" s="181"/>
      <c r="H187" s="186"/>
      <c r="I187" s="162"/>
      <c r="J187" s="163"/>
      <c r="K187" s="164"/>
      <c r="L187" s="164"/>
      <c r="M187" s="187"/>
      <c r="N187" s="458"/>
      <c r="O187" s="463"/>
      <c r="P187" s="190"/>
      <c r="Q187" s="165"/>
      <c r="R187" s="166"/>
      <c r="S187" s="191"/>
      <c r="T187" s="195"/>
      <c r="U187" s="167"/>
      <c r="V187" s="196"/>
      <c r="W187" s="199">
        <f t="shared" si="30"/>
        <v>0</v>
      </c>
      <c r="X187" s="344">
        <f>IF(G187&gt;0,HLOOKUP(C187,'Utility Allowances'!$O$33:$S$34,2),0)</f>
        <v>0</v>
      </c>
      <c r="Y187" s="345">
        <f t="shared" si="31"/>
        <v>0</v>
      </c>
      <c r="Z187" s="168">
        <f t="shared" si="32"/>
        <v>0</v>
      </c>
      <c r="AA187" s="346">
        <f t="shared" si="33"/>
        <v>0</v>
      </c>
      <c r="AB187" s="344">
        <f>IF(Y187&gt;0,VLOOKUP($Y187,'Reference Data 2'!$B$7:$C$71,2),0)</f>
        <v>0</v>
      </c>
      <c r="AC187" s="347">
        <f t="shared" si="34"/>
        <v>0</v>
      </c>
      <c r="AD187" s="348">
        <f t="shared" si="35"/>
        <v>0</v>
      </c>
      <c r="AE187" s="349">
        <f>IF(Y187&gt;0,VLOOKUP($Y187,'Reference Data 2'!$B$9:$D$71,3),0)</f>
        <v>0</v>
      </c>
      <c r="AF187" s="347">
        <f t="shared" si="36"/>
        <v>0</v>
      </c>
      <c r="AG187" s="346">
        <f t="shared" si="37"/>
        <v>0</v>
      </c>
      <c r="AH187" s="350">
        <f t="shared" si="38"/>
        <v>0</v>
      </c>
      <c r="AI187" s="351">
        <f t="shared" si="39"/>
        <v>0</v>
      </c>
      <c r="AJ187" s="352">
        <f t="shared" si="40"/>
        <v>0</v>
      </c>
      <c r="AK187" s="349">
        <f>IF(AA187&gt;0,VLOOKUP(C187,'Reference Data 1'!$N$13:$O$17,2),0)</f>
        <v>0</v>
      </c>
      <c r="AL187" s="346">
        <f t="shared" si="41"/>
        <v>0</v>
      </c>
      <c r="AM187" s="353">
        <f t="shared" si="42"/>
        <v>0</v>
      </c>
      <c r="AN187" s="354">
        <f t="shared" si="43"/>
        <v>0</v>
      </c>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row>
    <row r="188" spans="1:219" ht="13.9" customHeight="1">
      <c r="A188" s="392"/>
      <c r="B188" s="160"/>
      <c r="C188" s="161"/>
      <c r="D188" s="161"/>
      <c r="E188" s="255"/>
      <c r="F188" s="396">
        <v>0</v>
      </c>
      <c r="G188" s="181"/>
      <c r="H188" s="186"/>
      <c r="I188" s="162"/>
      <c r="J188" s="163"/>
      <c r="K188" s="164"/>
      <c r="L188" s="164"/>
      <c r="M188" s="187"/>
      <c r="N188" s="458"/>
      <c r="O188" s="463"/>
      <c r="P188" s="190"/>
      <c r="Q188" s="165"/>
      <c r="R188" s="166"/>
      <c r="S188" s="191"/>
      <c r="T188" s="195"/>
      <c r="U188" s="167"/>
      <c r="V188" s="196"/>
      <c r="W188" s="199">
        <f t="shared" si="30"/>
        <v>0</v>
      </c>
      <c r="X188" s="344">
        <f>IF(G188&gt;0,HLOOKUP(C188,'Utility Allowances'!$O$33:$S$34,2),0)</f>
        <v>0</v>
      </c>
      <c r="Y188" s="345">
        <f t="shared" si="31"/>
        <v>0</v>
      </c>
      <c r="Z188" s="168">
        <f t="shared" si="32"/>
        <v>0</v>
      </c>
      <c r="AA188" s="346">
        <f t="shared" si="33"/>
        <v>0</v>
      </c>
      <c r="AB188" s="344">
        <f>IF(Y188&gt;0,VLOOKUP($Y188,'Reference Data 2'!$B$7:$C$71,2),0)</f>
        <v>0</v>
      </c>
      <c r="AC188" s="347">
        <f t="shared" si="34"/>
        <v>0</v>
      </c>
      <c r="AD188" s="348">
        <f t="shared" si="35"/>
        <v>0</v>
      </c>
      <c r="AE188" s="349">
        <f>IF(Y188&gt;0,VLOOKUP($Y188,'Reference Data 2'!$B$9:$D$71,3),0)</f>
        <v>0</v>
      </c>
      <c r="AF188" s="347">
        <f t="shared" si="36"/>
        <v>0</v>
      </c>
      <c r="AG188" s="346">
        <f t="shared" si="37"/>
        <v>0</v>
      </c>
      <c r="AH188" s="350">
        <f t="shared" si="38"/>
        <v>0</v>
      </c>
      <c r="AI188" s="351">
        <f t="shared" si="39"/>
        <v>0</v>
      </c>
      <c r="AJ188" s="352">
        <f t="shared" si="40"/>
        <v>0</v>
      </c>
      <c r="AK188" s="349">
        <f>IF(AA188&gt;0,VLOOKUP(C188,'Reference Data 1'!$N$13:$O$17,2),0)</f>
        <v>0</v>
      </c>
      <c r="AL188" s="346">
        <f t="shared" si="41"/>
        <v>0</v>
      </c>
      <c r="AM188" s="353">
        <f t="shared" si="42"/>
        <v>0</v>
      </c>
      <c r="AN188" s="354">
        <f t="shared" si="43"/>
        <v>0</v>
      </c>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row>
    <row r="189" spans="1:219" ht="13.9" customHeight="1">
      <c r="A189" s="392"/>
      <c r="B189" s="160"/>
      <c r="C189" s="161"/>
      <c r="D189" s="161"/>
      <c r="E189" s="255"/>
      <c r="F189" s="396">
        <v>0</v>
      </c>
      <c r="G189" s="181"/>
      <c r="H189" s="186"/>
      <c r="I189" s="162"/>
      <c r="J189" s="163"/>
      <c r="K189" s="164"/>
      <c r="L189" s="164"/>
      <c r="M189" s="187"/>
      <c r="N189" s="458"/>
      <c r="O189" s="463"/>
      <c r="P189" s="190"/>
      <c r="Q189" s="165"/>
      <c r="R189" s="166"/>
      <c r="S189" s="191"/>
      <c r="T189" s="195"/>
      <c r="U189" s="167"/>
      <c r="V189" s="196"/>
      <c r="W189" s="199">
        <f t="shared" si="30"/>
        <v>0</v>
      </c>
      <c r="X189" s="344">
        <f>IF(G189&gt;0,HLOOKUP(C189,'Utility Allowances'!$O$33:$S$34,2),0)</f>
        <v>0</v>
      </c>
      <c r="Y189" s="345">
        <f t="shared" si="31"/>
        <v>0</v>
      </c>
      <c r="Z189" s="168">
        <f t="shared" si="32"/>
        <v>0</v>
      </c>
      <c r="AA189" s="346">
        <f t="shared" si="33"/>
        <v>0</v>
      </c>
      <c r="AB189" s="344">
        <f>IF(Y189&gt;0,VLOOKUP($Y189,'Reference Data 2'!$B$7:$C$71,2),0)</f>
        <v>0</v>
      </c>
      <c r="AC189" s="347">
        <f t="shared" si="34"/>
        <v>0</v>
      </c>
      <c r="AD189" s="348">
        <f t="shared" si="35"/>
        <v>0</v>
      </c>
      <c r="AE189" s="349">
        <f>IF(Y189&gt;0,VLOOKUP($Y189,'Reference Data 2'!$B$9:$D$71,3),0)</f>
        <v>0</v>
      </c>
      <c r="AF189" s="347">
        <f t="shared" si="36"/>
        <v>0</v>
      </c>
      <c r="AG189" s="346">
        <f t="shared" si="37"/>
        <v>0</v>
      </c>
      <c r="AH189" s="350">
        <f t="shared" si="38"/>
        <v>0</v>
      </c>
      <c r="AI189" s="351">
        <f t="shared" si="39"/>
        <v>0</v>
      </c>
      <c r="AJ189" s="352">
        <f t="shared" si="40"/>
        <v>0</v>
      </c>
      <c r="AK189" s="349">
        <f>IF(AA189&gt;0,VLOOKUP(C189,'Reference Data 1'!$N$13:$O$17,2),0)</f>
        <v>0</v>
      </c>
      <c r="AL189" s="346">
        <f t="shared" si="41"/>
        <v>0</v>
      </c>
      <c r="AM189" s="353">
        <f t="shared" si="42"/>
        <v>0</v>
      </c>
      <c r="AN189" s="354">
        <f t="shared" si="43"/>
        <v>0</v>
      </c>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row>
    <row r="190" spans="1:219" ht="13.9" customHeight="1">
      <c r="A190" s="392"/>
      <c r="B190" s="160"/>
      <c r="C190" s="161"/>
      <c r="D190" s="161"/>
      <c r="E190" s="255"/>
      <c r="F190" s="396">
        <v>0</v>
      </c>
      <c r="G190" s="181"/>
      <c r="H190" s="186"/>
      <c r="I190" s="162"/>
      <c r="J190" s="163"/>
      <c r="K190" s="164"/>
      <c r="L190" s="164"/>
      <c r="M190" s="187"/>
      <c r="N190" s="458"/>
      <c r="O190" s="463"/>
      <c r="P190" s="190"/>
      <c r="Q190" s="165"/>
      <c r="R190" s="166"/>
      <c r="S190" s="191"/>
      <c r="T190" s="195"/>
      <c r="U190" s="167"/>
      <c r="V190" s="196"/>
      <c r="W190" s="199">
        <f t="shared" si="30"/>
        <v>0</v>
      </c>
      <c r="X190" s="344">
        <f>IF(G190&gt;0,HLOOKUP(C190,'Utility Allowances'!$O$33:$S$34,2),0)</f>
        <v>0</v>
      </c>
      <c r="Y190" s="345">
        <f t="shared" si="31"/>
        <v>0</v>
      </c>
      <c r="Z190" s="168">
        <f t="shared" si="32"/>
        <v>0</v>
      </c>
      <c r="AA190" s="346">
        <f t="shared" si="33"/>
        <v>0</v>
      </c>
      <c r="AB190" s="344">
        <f>IF(Y190&gt;0,VLOOKUP($Y190,'Reference Data 2'!$B$7:$C$71,2),0)</f>
        <v>0</v>
      </c>
      <c r="AC190" s="347">
        <f t="shared" si="34"/>
        <v>0</v>
      </c>
      <c r="AD190" s="348">
        <f t="shared" si="35"/>
        <v>0</v>
      </c>
      <c r="AE190" s="349">
        <f>IF(Y190&gt;0,VLOOKUP($Y190,'Reference Data 2'!$B$9:$D$71,3),0)</f>
        <v>0</v>
      </c>
      <c r="AF190" s="347">
        <f t="shared" si="36"/>
        <v>0</v>
      </c>
      <c r="AG190" s="346">
        <f t="shared" si="37"/>
        <v>0</v>
      </c>
      <c r="AH190" s="350">
        <f t="shared" si="38"/>
        <v>0</v>
      </c>
      <c r="AI190" s="351">
        <f t="shared" si="39"/>
        <v>0</v>
      </c>
      <c r="AJ190" s="352">
        <f t="shared" si="40"/>
        <v>0</v>
      </c>
      <c r="AK190" s="349">
        <f>IF(AA190&gt;0,VLOOKUP(C190,'Reference Data 1'!$N$13:$O$17,2),0)</f>
        <v>0</v>
      </c>
      <c r="AL190" s="346">
        <f t="shared" si="41"/>
        <v>0</v>
      </c>
      <c r="AM190" s="353">
        <f t="shared" si="42"/>
        <v>0</v>
      </c>
      <c r="AN190" s="354">
        <f t="shared" si="43"/>
        <v>0</v>
      </c>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row>
    <row r="191" spans="1:219" ht="13.9" customHeight="1">
      <c r="A191" s="392"/>
      <c r="B191" s="160"/>
      <c r="C191" s="161"/>
      <c r="D191" s="161"/>
      <c r="E191" s="255"/>
      <c r="F191" s="396">
        <v>0</v>
      </c>
      <c r="G191" s="181"/>
      <c r="H191" s="186"/>
      <c r="I191" s="162"/>
      <c r="J191" s="163"/>
      <c r="K191" s="164"/>
      <c r="L191" s="164"/>
      <c r="M191" s="187"/>
      <c r="N191" s="458"/>
      <c r="O191" s="463"/>
      <c r="P191" s="190"/>
      <c r="Q191" s="165"/>
      <c r="R191" s="166"/>
      <c r="S191" s="191"/>
      <c r="T191" s="195"/>
      <c r="U191" s="167"/>
      <c r="V191" s="196"/>
      <c r="W191" s="199">
        <f t="shared" si="30"/>
        <v>0</v>
      </c>
      <c r="X191" s="344">
        <f>IF(G191&gt;0,HLOOKUP(C191,'Utility Allowances'!$O$33:$S$34,2),0)</f>
        <v>0</v>
      </c>
      <c r="Y191" s="345">
        <f t="shared" si="31"/>
        <v>0</v>
      </c>
      <c r="Z191" s="168">
        <f t="shared" si="32"/>
        <v>0</v>
      </c>
      <c r="AA191" s="346">
        <f t="shared" si="33"/>
        <v>0</v>
      </c>
      <c r="AB191" s="344">
        <f>IF(Y191&gt;0,VLOOKUP($Y191,'Reference Data 2'!$B$7:$C$71,2),0)</f>
        <v>0</v>
      </c>
      <c r="AC191" s="347">
        <f t="shared" si="34"/>
        <v>0</v>
      </c>
      <c r="AD191" s="348">
        <f t="shared" si="35"/>
        <v>0</v>
      </c>
      <c r="AE191" s="349">
        <f>IF(Y191&gt;0,VLOOKUP($Y191,'Reference Data 2'!$B$9:$D$71,3),0)</f>
        <v>0</v>
      </c>
      <c r="AF191" s="347">
        <f t="shared" si="36"/>
        <v>0</v>
      </c>
      <c r="AG191" s="346">
        <f t="shared" si="37"/>
        <v>0</v>
      </c>
      <c r="AH191" s="350">
        <f t="shared" si="38"/>
        <v>0</v>
      </c>
      <c r="AI191" s="351">
        <f t="shared" si="39"/>
        <v>0</v>
      </c>
      <c r="AJ191" s="352">
        <f t="shared" si="40"/>
        <v>0</v>
      </c>
      <c r="AK191" s="349">
        <f>IF(AA191&gt;0,VLOOKUP(C191,'Reference Data 1'!$N$13:$O$17,2),0)</f>
        <v>0</v>
      </c>
      <c r="AL191" s="346">
        <f t="shared" si="41"/>
        <v>0</v>
      </c>
      <c r="AM191" s="353">
        <f t="shared" si="42"/>
        <v>0</v>
      </c>
      <c r="AN191" s="354">
        <f t="shared" si="43"/>
        <v>0</v>
      </c>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row>
    <row r="192" spans="1:219" ht="13.9" customHeight="1">
      <c r="A192" s="392"/>
      <c r="B192" s="160"/>
      <c r="C192" s="161"/>
      <c r="D192" s="161"/>
      <c r="E192" s="255"/>
      <c r="F192" s="396">
        <v>0</v>
      </c>
      <c r="G192" s="181"/>
      <c r="H192" s="186"/>
      <c r="I192" s="162"/>
      <c r="J192" s="163"/>
      <c r="K192" s="164"/>
      <c r="L192" s="164"/>
      <c r="M192" s="187"/>
      <c r="N192" s="458"/>
      <c r="O192" s="463"/>
      <c r="P192" s="190"/>
      <c r="Q192" s="165"/>
      <c r="R192" s="166"/>
      <c r="S192" s="191"/>
      <c r="T192" s="195"/>
      <c r="U192" s="167"/>
      <c r="V192" s="196"/>
      <c r="W192" s="199">
        <f t="shared" si="30"/>
        <v>0</v>
      </c>
      <c r="X192" s="344">
        <f>IF(G192&gt;0,HLOOKUP(C192,'Utility Allowances'!$O$33:$S$34,2),0)</f>
        <v>0</v>
      </c>
      <c r="Y192" s="345">
        <f t="shared" si="31"/>
        <v>0</v>
      </c>
      <c r="Z192" s="168">
        <f t="shared" si="32"/>
        <v>0</v>
      </c>
      <c r="AA192" s="346">
        <f t="shared" si="33"/>
        <v>0</v>
      </c>
      <c r="AB192" s="344">
        <f>IF(Y192&gt;0,VLOOKUP($Y192,'Reference Data 2'!$B$7:$C$71,2),0)</f>
        <v>0</v>
      </c>
      <c r="AC192" s="347">
        <f t="shared" si="34"/>
        <v>0</v>
      </c>
      <c r="AD192" s="348">
        <f t="shared" si="35"/>
        <v>0</v>
      </c>
      <c r="AE192" s="349">
        <f>IF(Y192&gt;0,VLOOKUP($Y192,'Reference Data 2'!$B$9:$D$71,3),0)</f>
        <v>0</v>
      </c>
      <c r="AF192" s="347">
        <f t="shared" si="36"/>
        <v>0</v>
      </c>
      <c r="AG192" s="346">
        <f t="shared" si="37"/>
        <v>0</v>
      </c>
      <c r="AH192" s="350">
        <f t="shared" si="38"/>
        <v>0</v>
      </c>
      <c r="AI192" s="351">
        <f t="shared" si="39"/>
        <v>0</v>
      </c>
      <c r="AJ192" s="352">
        <f t="shared" si="40"/>
        <v>0</v>
      </c>
      <c r="AK192" s="349">
        <f>IF(AA192&gt;0,VLOOKUP(C192,'Reference Data 1'!$N$13:$O$17,2),0)</f>
        <v>0</v>
      </c>
      <c r="AL192" s="346">
        <f t="shared" si="41"/>
        <v>0</v>
      </c>
      <c r="AM192" s="353">
        <f t="shared" si="42"/>
        <v>0</v>
      </c>
      <c r="AN192" s="354">
        <f t="shared" si="43"/>
        <v>0</v>
      </c>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row>
    <row r="193" spans="1:219" ht="13.9" customHeight="1">
      <c r="A193" s="392"/>
      <c r="B193" s="160"/>
      <c r="C193" s="161"/>
      <c r="D193" s="161"/>
      <c r="E193" s="255"/>
      <c r="F193" s="396">
        <v>0</v>
      </c>
      <c r="G193" s="181"/>
      <c r="H193" s="186"/>
      <c r="I193" s="162"/>
      <c r="J193" s="163"/>
      <c r="K193" s="164"/>
      <c r="L193" s="164"/>
      <c r="M193" s="187"/>
      <c r="N193" s="458"/>
      <c r="O193" s="463"/>
      <c r="P193" s="190"/>
      <c r="Q193" s="165"/>
      <c r="R193" s="166"/>
      <c r="S193" s="191"/>
      <c r="T193" s="195"/>
      <c r="U193" s="167"/>
      <c r="V193" s="196"/>
      <c r="W193" s="199">
        <f t="shared" si="30"/>
        <v>0</v>
      </c>
      <c r="X193" s="344">
        <f>IF(G193&gt;0,HLOOKUP(C193,'Utility Allowances'!$O$33:$S$34,2),0)</f>
        <v>0</v>
      </c>
      <c r="Y193" s="345">
        <f t="shared" si="31"/>
        <v>0</v>
      </c>
      <c r="Z193" s="168">
        <f t="shared" si="32"/>
        <v>0</v>
      </c>
      <c r="AA193" s="346">
        <f t="shared" si="33"/>
        <v>0</v>
      </c>
      <c r="AB193" s="344">
        <f>IF(Y193&gt;0,VLOOKUP($Y193,'Reference Data 2'!$B$7:$C$71,2),0)</f>
        <v>0</v>
      </c>
      <c r="AC193" s="347">
        <f t="shared" si="34"/>
        <v>0</v>
      </c>
      <c r="AD193" s="348">
        <f t="shared" si="35"/>
        <v>0</v>
      </c>
      <c r="AE193" s="349">
        <f>IF(Y193&gt;0,VLOOKUP($Y193,'Reference Data 2'!$B$9:$D$71,3),0)</f>
        <v>0</v>
      </c>
      <c r="AF193" s="347">
        <f t="shared" si="36"/>
        <v>0</v>
      </c>
      <c r="AG193" s="346">
        <f t="shared" si="37"/>
        <v>0</v>
      </c>
      <c r="AH193" s="350">
        <f t="shared" si="38"/>
        <v>0</v>
      </c>
      <c r="AI193" s="351">
        <f t="shared" si="39"/>
        <v>0</v>
      </c>
      <c r="AJ193" s="352">
        <f t="shared" si="40"/>
        <v>0</v>
      </c>
      <c r="AK193" s="349">
        <f>IF(AA193&gt;0,VLOOKUP(C193,'Reference Data 1'!$N$13:$O$17,2),0)</f>
        <v>0</v>
      </c>
      <c r="AL193" s="346">
        <f t="shared" si="41"/>
        <v>0</v>
      </c>
      <c r="AM193" s="353">
        <f t="shared" si="42"/>
        <v>0</v>
      </c>
      <c r="AN193" s="354">
        <f t="shared" si="43"/>
        <v>0</v>
      </c>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row>
    <row r="194" spans="1:219" ht="13.9" customHeight="1">
      <c r="A194" s="392"/>
      <c r="B194" s="160"/>
      <c r="C194" s="161"/>
      <c r="D194" s="161"/>
      <c r="E194" s="255"/>
      <c r="F194" s="396">
        <v>0</v>
      </c>
      <c r="G194" s="181"/>
      <c r="H194" s="186"/>
      <c r="I194" s="162"/>
      <c r="J194" s="163"/>
      <c r="K194" s="164"/>
      <c r="L194" s="164"/>
      <c r="M194" s="187"/>
      <c r="N194" s="458"/>
      <c r="O194" s="463"/>
      <c r="P194" s="190"/>
      <c r="Q194" s="165"/>
      <c r="R194" s="166"/>
      <c r="S194" s="191"/>
      <c r="T194" s="195"/>
      <c r="U194" s="167"/>
      <c r="V194" s="196"/>
      <c r="W194" s="199">
        <f t="shared" si="30"/>
        <v>0</v>
      </c>
      <c r="X194" s="344">
        <f>IF(G194&gt;0,HLOOKUP(C194,'Utility Allowances'!$O$33:$S$34,2),0)</f>
        <v>0</v>
      </c>
      <c r="Y194" s="345">
        <f t="shared" si="31"/>
        <v>0</v>
      </c>
      <c r="Z194" s="168">
        <f t="shared" si="32"/>
        <v>0</v>
      </c>
      <c r="AA194" s="346">
        <f t="shared" si="33"/>
        <v>0</v>
      </c>
      <c r="AB194" s="344">
        <f>IF(Y194&gt;0,VLOOKUP($Y194,'Reference Data 2'!$B$7:$C$71,2),0)</f>
        <v>0</v>
      </c>
      <c r="AC194" s="347">
        <f t="shared" si="34"/>
        <v>0</v>
      </c>
      <c r="AD194" s="348">
        <f t="shared" si="35"/>
        <v>0</v>
      </c>
      <c r="AE194" s="349">
        <f>IF(Y194&gt;0,VLOOKUP($Y194,'Reference Data 2'!$B$9:$D$71,3),0)</f>
        <v>0</v>
      </c>
      <c r="AF194" s="347">
        <f t="shared" si="36"/>
        <v>0</v>
      </c>
      <c r="AG194" s="346">
        <f t="shared" si="37"/>
        <v>0</v>
      </c>
      <c r="AH194" s="350">
        <f t="shared" si="38"/>
        <v>0</v>
      </c>
      <c r="AI194" s="351">
        <f t="shared" si="39"/>
        <v>0</v>
      </c>
      <c r="AJ194" s="352">
        <f t="shared" si="40"/>
        <v>0</v>
      </c>
      <c r="AK194" s="349">
        <f>IF(AA194&gt;0,VLOOKUP(C194,'Reference Data 1'!$N$13:$O$17,2),0)</f>
        <v>0</v>
      </c>
      <c r="AL194" s="346">
        <f t="shared" si="41"/>
        <v>0</v>
      </c>
      <c r="AM194" s="353">
        <f t="shared" si="42"/>
        <v>0</v>
      </c>
      <c r="AN194" s="354">
        <f t="shared" si="43"/>
        <v>0</v>
      </c>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row>
    <row r="195" spans="1:219" ht="13.9" customHeight="1">
      <c r="A195" s="392"/>
      <c r="B195" s="160"/>
      <c r="C195" s="161"/>
      <c r="D195" s="161"/>
      <c r="E195" s="255"/>
      <c r="F195" s="396">
        <v>0</v>
      </c>
      <c r="G195" s="181"/>
      <c r="H195" s="186"/>
      <c r="I195" s="162"/>
      <c r="J195" s="163"/>
      <c r="K195" s="164"/>
      <c r="L195" s="164"/>
      <c r="M195" s="187"/>
      <c r="N195" s="458"/>
      <c r="O195" s="463"/>
      <c r="P195" s="190"/>
      <c r="Q195" s="165"/>
      <c r="R195" s="166"/>
      <c r="S195" s="191"/>
      <c r="T195" s="195"/>
      <c r="U195" s="167"/>
      <c r="V195" s="196"/>
      <c r="W195" s="199">
        <f t="shared" si="30"/>
        <v>0</v>
      </c>
      <c r="X195" s="344">
        <f>IF(G195&gt;0,HLOOKUP(C195,'Utility Allowances'!$O$33:$S$34,2),0)</f>
        <v>0</v>
      </c>
      <c r="Y195" s="345">
        <f t="shared" si="31"/>
        <v>0</v>
      </c>
      <c r="Z195" s="168">
        <f t="shared" si="32"/>
        <v>0</v>
      </c>
      <c r="AA195" s="346">
        <f t="shared" si="33"/>
        <v>0</v>
      </c>
      <c r="AB195" s="344">
        <f>IF(Y195&gt;0,VLOOKUP($Y195,'Reference Data 2'!$B$7:$C$71,2),0)</f>
        <v>0</v>
      </c>
      <c r="AC195" s="347">
        <f t="shared" si="34"/>
        <v>0</v>
      </c>
      <c r="AD195" s="348">
        <f t="shared" si="35"/>
        <v>0</v>
      </c>
      <c r="AE195" s="349">
        <f>IF(Y195&gt;0,VLOOKUP($Y195,'Reference Data 2'!$B$9:$D$71,3),0)</f>
        <v>0</v>
      </c>
      <c r="AF195" s="347">
        <f t="shared" si="36"/>
        <v>0</v>
      </c>
      <c r="AG195" s="346">
        <f t="shared" si="37"/>
        <v>0</v>
      </c>
      <c r="AH195" s="350">
        <f t="shared" si="38"/>
        <v>0</v>
      </c>
      <c r="AI195" s="351">
        <f t="shared" si="39"/>
        <v>0</v>
      </c>
      <c r="AJ195" s="352">
        <f t="shared" si="40"/>
        <v>0</v>
      </c>
      <c r="AK195" s="349">
        <f>IF(AA195&gt;0,VLOOKUP(C195,'Reference Data 1'!$N$13:$O$17,2),0)</f>
        <v>0</v>
      </c>
      <c r="AL195" s="346">
        <f t="shared" si="41"/>
        <v>0</v>
      </c>
      <c r="AM195" s="353">
        <f t="shared" si="42"/>
        <v>0</v>
      </c>
      <c r="AN195" s="354">
        <f t="shared" si="43"/>
        <v>0</v>
      </c>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row>
    <row r="196" spans="1:219" ht="13.9" customHeight="1">
      <c r="A196" s="392"/>
      <c r="B196" s="160"/>
      <c r="C196" s="161"/>
      <c r="D196" s="161"/>
      <c r="E196" s="255"/>
      <c r="F196" s="396">
        <v>0</v>
      </c>
      <c r="G196" s="181"/>
      <c r="H196" s="186"/>
      <c r="I196" s="162"/>
      <c r="J196" s="163"/>
      <c r="K196" s="164"/>
      <c r="L196" s="164"/>
      <c r="M196" s="187"/>
      <c r="N196" s="458"/>
      <c r="O196" s="463"/>
      <c r="P196" s="190"/>
      <c r="Q196" s="165"/>
      <c r="R196" s="166"/>
      <c r="S196" s="191"/>
      <c r="T196" s="195"/>
      <c r="U196" s="167"/>
      <c r="V196" s="196"/>
      <c r="W196" s="199">
        <f t="shared" si="30"/>
        <v>0</v>
      </c>
      <c r="X196" s="344">
        <f>IF(G196&gt;0,HLOOKUP(C196,'Utility Allowances'!$O$33:$S$34,2),0)</f>
        <v>0</v>
      </c>
      <c r="Y196" s="345">
        <f t="shared" si="31"/>
        <v>0</v>
      </c>
      <c r="Z196" s="168">
        <f t="shared" si="32"/>
        <v>0</v>
      </c>
      <c r="AA196" s="346">
        <f t="shared" si="33"/>
        <v>0</v>
      </c>
      <c r="AB196" s="344">
        <f>IF(Y196&gt;0,VLOOKUP($Y196,'Reference Data 2'!$B$7:$C$71,2),0)</f>
        <v>0</v>
      </c>
      <c r="AC196" s="347">
        <f t="shared" si="34"/>
        <v>0</v>
      </c>
      <c r="AD196" s="348">
        <f t="shared" si="35"/>
        <v>0</v>
      </c>
      <c r="AE196" s="349">
        <f>IF(Y196&gt;0,VLOOKUP($Y196,'Reference Data 2'!$B$9:$D$71,3),0)</f>
        <v>0</v>
      </c>
      <c r="AF196" s="347">
        <f t="shared" si="36"/>
        <v>0</v>
      </c>
      <c r="AG196" s="346">
        <f t="shared" si="37"/>
        <v>0</v>
      </c>
      <c r="AH196" s="350">
        <f t="shared" si="38"/>
        <v>0</v>
      </c>
      <c r="AI196" s="351">
        <f t="shared" si="39"/>
        <v>0</v>
      </c>
      <c r="AJ196" s="352">
        <f t="shared" si="40"/>
        <v>0</v>
      </c>
      <c r="AK196" s="349">
        <f>IF(AA196&gt;0,VLOOKUP(C196,'Reference Data 1'!$N$13:$O$17,2),0)</f>
        <v>0</v>
      </c>
      <c r="AL196" s="346">
        <f t="shared" si="41"/>
        <v>0</v>
      </c>
      <c r="AM196" s="353">
        <f t="shared" si="42"/>
        <v>0</v>
      </c>
      <c r="AN196" s="354">
        <f t="shared" si="43"/>
        <v>0</v>
      </c>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row>
    <row r="197" spans="1:219" ht="13.9" customHeight="1">
      <c r="A197" s="392"/>
      <c r="B197" s="160"/>
      <c r="C197" s="161"/>
      <c r="D197" s="161"/>
      <c r="E197" s="255"/>
      <c r="F197" s="396">
        <v>0</v>
      </c>
      <c r="G197" s="181"/>
      <c r="H197" s="186"/>
      <c r="I197" s="162"/>
      <c r="J197" s="163"/>
      <c r="K197" s="164"/>
      <c r="L197" s="164"/>
      <c r="M197" s="187"/>
      <c r="N197" s="458"/>
      <c r="O197" s="463"/>
      <c r="P197" s="190"/>
      <c r="Q197" s="165"/>
      <c r="R197" s="166"/>
      <c r="S197" s="191"/>
      <c r="T197" s="195"/>
      <c r="U197" s="167"/>
      <c r="V197" s="196"/>
      <c r="W197" s="199">
        <f t="shared" si="30"/>
        <v>0</v>
      </c>
      <c r="X197" s="344">
        <f>IF(G197&gt;0,HLOOKUP(C197,'Utility Allowances'!$O$33:$S$34,2),0)</f>
        <v>0</v>
      </c>
      <c r="Y197" s="345">
        <f t="shared" si="31"/>
        <v>0</v>
      </c>
      <c r="Z197" s="168">
        <f t="shared" si="32"/>
        <v>0</v>
      </c>
      <c r="AA197" s="346">
        <f t="shared" si="33"/>
        <v>0</v>
      </c>
      <c r="AB197" s="344">
        <f>IF(Y197&gt;0,VLOOKUP($Y197,'Reference Data 2'!$B$7:$C$71,2),0)</f>
        <v>0</v>
      </c>
      <c r="AC197" s="347">
        <f t="shared" si="34"/>
        <v>0</v>
      </c>
      <c r="AD197" s="348">
        <f t="shared" si="35"/>
        <v>0</v>
      </c>
      <c r="AE197" s="349">
        <f>IF(Y197&gt;0,VLOOKUP($Y197,'Reference Data 2'!$B$9:$D$71,3),0)</f>
        <v>0</v>
      </c>
      <c r="AF197" s="347">
        <f t="shared" si="36"/>
        <v>0</v>
      </c>
      <c r="AG197" s="346">
        <f t="shared" si="37"/>
        <v>0</v>
      </c>
      <c r="AH197" s="350">
        <f t="shared" si="38"/>
        <v>0</v>
      </c>
      <c r="AI197" s="351">
        <f t="shared" si="39"/>
        <v>0</v>
      </c>
      <c r="AJ197" s="352">
        <f t="shared" si="40"/>
        <v>0</v>
      </c>
      <c r="AK197" s="349">
        <f>IF(AA197&gt;0,VLOOKUP(C197,'Reference Data 1'!$N$13:$O$17,2),0)</f>
        <v>0</v>
      </c>
      <c r="AL197" s="346">
        <f t="shared" si="41"/>
        <v>0</v>
      </c>
      <c r="AM197" s="353">
        <f t="shared" si="42"/>
        <v>0</v>
      </c>
      <c r="AN197" s="354">
        <f t="shared" si="43"/>
        <v>0</v>
      </c>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row>
    <row r="198" spans="1:219" ht="13.9" customHeight="1">
      <c r="A198" s="392"/>
      <c r="B198" s="160"/>
      <c r="C198" s="161"/>
      <c r="D198" s="161"/>
      <c r="E198" s="255"/>
      <c r="F198" s="396">
        <v>0</v>
      </c>
      <c r="G198" s="181"/>
      <c r="H198" s="186"/>
      <c r="I198" s="162"/>
      <c r="J198" s="163"/>
      <c r="K198" s="164"/>
      <c r="L198" s="164"/>
      <c r="M198" s="187"/>
      <c r="N198" s="458"/>
      <c r="O198" s="463"/>
      <c r="P198" s="190"/>
      <c r="Q198" s="165"/>
      <c r="R198" s="166"/>
      <c r="S198" s="191"/>
      <c r="T198" s="195"/>
      <c r="U198" s="167"/>
      <c r="V198" s="196"/>
      <c r="W198" s="199">
        <f t="shared" si="30"/>
        <v>0</v>
      </c>
      <c r="X198" s="344">
        <f>IF(G198&gt;0,HLOOKUP(C198,'Utility Allowances'!$O$33:$S$34,2),0)</f>
        <v>0</v>
      </c>
      <c r="Y198" s="345">
        <f t="shared" si="31"/>
        <v>0</v>
      </c>
      <c r="Z198" s="168">
        <f t="shared" si="32"/>
        <v>0</v>
      </c>
      <c r="AA198" s="346">
        <f t="shared" si="33"/>
        <v>0</v>
      </c>
      <c r="AB198" s="344">
        <f>IF(Y198&gt;0,VLOOKUP($Y198,'Reference Data 2'!$B$7:$C$71,2),0)</f>
        <v>0</v>
      </c>
      <c r="AC198" s="347">
        <f t="shared" si="34"/>
        <v>0</v>
      </c>
      <c r="AD198" s="348">
        <f t="shared" si="35"/>
        <v>0</v>
      </c>
      <c r="AE198" s="349">
        <f>IF(Y198&gt;0,VLOOKUP($Y198,'Reference Data 2'!$B$9:$D$71,3),0)</f>
        <v>0</v>
      </c>
      <c r="AF198" s="347">
        <f t="shared" si="36"/>
        <v>0</v>
      </c>
      <c r="AG198" s="346">
        <f t="shared" si="37"/>
        <v>0</v>
      </c>
      <c r="AH198" s="350">
        <f t="shared" si="38"/>
        <v>0</v>
      </c>
      <c r="AI198" s="351">
        <f t="shared" si="39"/>
        <v>0</v>
      </c>
      <c r="AJ198" s="352">
        <f t="shared" si="40"/>
        <v>0</v>
      </c>
      <c r="AK198" s="349">
        <f>IF(AA198&gt;0,VLOOKUP(C198,'Reference Data 1'!$N$13:$O$17,2),0)</f>
        <v>0</v>
      </c>
      <c r="AL198" s="346">
        <f t="shared" si="41"/>
        <v>0</v>
      </c>
      <c r="AM198" s="353">
        <f t="shared" si="42"/>
        <v>0</v>
      </c>
      <c r="AN198" s="354">
        <f t="shared" si="43"/>
        <v>0</v>
      </c>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c r="GU198" s="23"/>
      <c r="GV198" s="23"/>
      <c r="GW198" s="23"/>
      <c r="GX198" s="23"/>
      <c r="GY198" s="23"/>
      <c r="GZ198" s="23"/>
      <c r="HA198" s="23"/>
      <c r="HB198" s="23"/>
      <c r="HC198" s="23"/>
      <c r="HD198" s="23"/>
      <c r="HE198" s="23"/>
      <c r="HF198" s="23"/>
      <c r="HG198" s="23"/>
      <c r="HH198" s="23"/>
      <c r="HI198" s="23"/>
      <c r="HJ198" s="23"/>
      <c r="HK198" s="23"/>
    </row>
    <row r="199" spans="1:219" ht="13.9" customHeight="1">
      <c r="A199" s="392"/>
      <c r="B199" s="160"/>
      <c r="C199" s="161"/>
      <c r="D199" s="161"/>
      <c r="E199" s="255"/>
      <c r="F199" s="396">
        <v>0</v>
      </c>
      <c r="G199" s="181"/>
      <c r="H199" s="186"/>
      <c r="I199" s="162"/>
      <c r="J199" s="163"/>
      <c r="K199" s="164"/>
      <c r="L199" s="164"/>
      <c r="M199" s="187"/>
      <c r="N199" s="458"/>
      <c r="O199" s="463"/>
      <c r="P199" s="190"/>
      <c r="Q199" s="165"/>
      <c r="R199" s="166"/>
      <c r="S199" s="191"/>
      <c r="T199" s="195"/>
      <c r="U199" s="167"/>
      <c r="V199" s="196"/>
      <c r="W199" s="199">
        <f t="shared" si="30"/>
        <v>0</v>
      </c>
      <c r="X199" s="344">
        <f>IF(G199&gt;0,HLOOKUP(C199,'Utility Allowances'!$O$33:$S$34,2),0)</f>
        <v>0</v>
      </c>
      <c r="Y199" s="345">
        <f t="shared" si="31"/>
        <v>0</v>
      </c>
      <c r="Z199" s="168">
        <f t="shared" si="32"/>
        <v>0</v>
      </c>
      <c r="AA199" s="346">
        <f t="shared" si="33"/>
        <v>0</v>
      </c>
      <c r="AB199" s="344">
        <f>IF(Y199&gt;0,VLOOKUP($Y199,'Reference Data 2'!$B$7:$C$71,2),0)</f>
        <v>0</v>
      </c>
      <c r="AC199" s="347">
        <f t="shared" si="34"/>
        <v>0</v>
      </c>
      <c r="AD199" s="348">
        <f t="shared" si="35"/>
        <v>0</v>
      </c>
      <c r="AE199" s="349">
        <f>IF(Y199&gt;0,VLOOKUP($Y199,'Reference Data 2'!$B$9:$D$71,3),0)</f>
        <v>0</v>
      </c>
      <c r="AF199" s="347">
        <f t="shared" si="36"/>
        <v>0</v>
      </c>
      <c r="AG199" s="346">
        <f t="shared" si="37"/>
        <v>0</v>
      </c>
      <c r="AH199" s="350">
        <f t="shared" si="38"/>
        <v>0</v>
      </c>
      <c r="AI199" s="351">
        <f t="shared" si="39"/>
        <v>0</v>
      </c>
      <c r="AJ199" s="352">
        <f t="shared" si="40"/>
        <v>0</v>
      </c>
      <c r="AK199" s="349">
        <f>IF(AA199&gt;0,VLOOKUP(C199,'Reference Data 1'!$N$13:$O$17,2),0)</f>
        <v>0</v>
      </c>
      <c r="AL199" s="346">
        <f t="shared" si="41"/>
        <v>0</v>
      </c>
      <c r="AM199" s="353">
        <f t="shared" si="42"/>
        <v>0</v>
      </c>
      <c r="AN199" s="354">
        <f t="shared" si="43"/>
        <v>0</v>
      </c>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row>
    <row r="200" spans="1:219" ht="13.9" customHeight="1">
      <c r="A200" s="392"/>
      <c r="B200" s="160"/>
      <c r="C200" s="161"/>
      <c r="D200" s="161"/>
      <c r="E200" s="255"/>
      <c r="F200" s="396">
        <v>0</v>
      </c>
      <c r="G200" s="181"/>
      <c r="H200" s="186"/>
      <c r="I200" s="162"/>
      <c r="J200" s="163"/>
      <c r="K200" s="164"/>
      <c r="L200" s="164"/>
      <c r="M200" s="187"/>
      <c r="N200" s="458"/>
      <c r="O200" s="463"/>
      <c r="P200" s="190"/>
      <c r="Q200" s="165"/>
      <c r="R200" s="166"/>
      <c r="S200" s="191"/>
      <c r="T200" s="195"/>
      <c r="U200" s="167"/>
      <c r="V200" s="196"/>
      <c r="W200" s="199">
        <f t="shared" si="30"/>
        <v>0</v>
      </c>
      <c r="X200" s="344">
        <f>IF(G200&gt;0,HLOOKUP(C200,'Utility Allowances'!$O$33:$S$34,2),0)</f>
        <v>0</v>
      </c>
      <c r="Y200" s="345">
        <f t="shared" si="31"/>
        <v>0</v>
      </c>
      <c r="Z200" s="168">
        <f t="shared" si="32"/>
        <v>0</v>
      </c>
      <c r="AA200" s="346">
        <f t="shared" si="33"/>
        <v>0</v>
      </c>
      <c r="AB200" s="344">
        <f>IF(Y200&gt;0,VLOOKUP($Y200,'Reference Data 2'!$B$7:$C$71,2),0)</f>
        <v>0</v>
      </c>
      <c r="AC200" s="347">
        <f t="shared" si="34"/>
        <v>0</v>
      </c>
      <c r="AD200" s="348">
        <f t="shared" si="35"/>
        <v>0</v>
      </c>
      <c r="AE200" s="349">
        <f>IF(Y200&gt;0,VLOOKUP($Y200,'Reference Data 2'!$B$9:$D$71,3),0)</f>
        <v>0</v>
      </c>
      <c r="AF200" s="347">
        <f t="shared" si="36"/>
        <v>0</v>
      </c>
      <c r="AG200" s="346">
        <f t="shared" si="37"/>
        <v>0</v>
      </c>
      <c r="AH200" s="350">
        <f t="shared" si="38"/>
        <v>0</v>
      </c>
      <c r="AI200" s="351">
        <f t="shared" si="39"/>
        <v>0</v>
      </c>
      <c r="AJ200" s="352">
        <f t="shared" si="40"/>
        <v>0</v>
      </c>
      <c r="AK200" s="349">
        <f>IF(AA200&gt;0,VLOOKUP(C200,'Reference Data 1'!$N$13:$O$17,2),0)</f>
        <v>0</v>
      </c>
      <c r="AL200" s="346">
        <f t="shared" si="41"/>
        <v>0</v>
      </c>
      <c r="AM200" s="353">
        <f t="shared" si="42"/>
        <v>0</v>
      </c>
      <c r="AN200" s="354">
        <f t="shared" si="43"/>
        <v>0</v>
      </c>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row>
    <row r="201" spans="1:219" ht="13.9" customHeight="1">
      <c r="A201" s="392"/>
      <c r="B201" s="160"/>
      <c r="C201" s="161"/>
      <c r="D201" s="161"/>
      <c r="E201" s="255"/>
      <c r="F201" s="396">
        <v>0</v>
      </c>
      <c r="G201" s="181"/>
      <c r="H201" s="186"/>
      <c r="I201" s="162"/>
      <c r="J201" s="163"/>
      <c r="K201" s="164"/>
      <c r="L201" s="164"/>
      <c r="M201" s="187"/>
      <c r="N201" s="458"/>
      <c r="O201" s="463"/>
      <c r="P201" s="190"/>
      <c r="Q201" s="165"/>
      <c r="R201" s="166"/>
      <c r="S201" s="191"/>
      <c r="T201" s="195"/>
      <c r="U201" s="167"/>
      <c r="V201" s="196"/>
      <c r="W201" s="199">
        <f t="shared" si="30"/>
        <v>0</v>
      </c>
      <c r="X201" s="344">
        <f>IF(G201&gt;0,HLOOKUP(C201,'Utility Allowances'!$O$33:$S$34,2),0)</f>
        <v>0</v>
      </c>
      <c r="Y201" s="345">
        <f t="shared" si="31"/>
        <v>0</v>
      </c>
      <c r="Z201" s="168">
        <f t="shared" si="32"/>
        <v>0</v>
      </c>
      <c r="AA201" s="346">
        <f t="shared" si="33"/>
        <v>0</v>
      </c>
      <c r="AB201" s="344">
        <f>IF(Y201&gt;0,VLOOKUP($Y201,'Reference Data 2'!$B$7:$C$71,2),0)</f>
        <v>0</v>
      </c>
      <c r="AC201" s="347">
        <f t="shared" si="34"/>
        <v>0</v>
      </c>
      <c r="AD201" s="348">
        <f t="shared" si="35"/>
        <v>0</v>
      </c>
      <c r="AE201" s="349">
        <f>IF(Y201&gt;0,VLOOKUP($Y201,'Reference Data 2'!$B$9:$D$71,3),0)</f>
        <v>0</v>
      </c>
      <c r="AF201" s="347">
        <f t="shared" si="36"/>
        <v>0</v>
      </c>
      <c r="AG201" s="346">
        <f t="shared" si="37"/>
        <v>0</v>
      </c>
      <c r="AH201" s="350">
        <f t="shared" si="38"/>
        <v>0</v>
      </c>
      <c r="AI201" s="351">
        <f t="shared" si="39"/>
        <v>0</v>
      </c>
      <c r="AJ201" s="352">
        <f t="shared" si="40"/>
        <v>0</v>
      </c>
      <c r="AK201" s="349">
        <f>IF(AA201&gt;0,VLOOKUP(C201,'Reference Data 1'!$N$13:$O$17,2),0)</f>
        <v>0</v>
      </c>
      <c r="AL201" s="346">
        <f t="shared" si="41"/>
        <v>0</v>
      </c>
      <c r="AM201" s="353">
        <f t="shared" si="42"/>
        <v>0</v>
      </c>
      <c r="AN201" s="354">
        <f t="shared" si="43"/>
        <v>0</v>
      </c>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row>
    <row r="202" spans="1:219" ht="13.9" customHeight="1">
      <c r="A202" s="392"/>
      <c r="B202" s="160"/>
      <c r="C202" s="161"/>
      <c r="D202" s="161"/>
      <c r="E202" s="255"/>
      <c r="F202" s="396">
        <v>0</v>
      </c>
      <c r="G202" s="181"/>
      <c r="H202" s="186"/>
      <c r="I202" s="162"/>
      <c r="J202" s="163"/>
      <c r="K202" s="164"/>
      <c r="L202" s="164"/>
      <c r="M202" s="187"/>
      <c r="N202" s="458"/>
      <c r="O202" s="463"/>
      <c r="P202" s="190"/>
      <c r="Q202" s="165"/>
      <c r="R202" s="166"/>
      <c r="S202" s="191"/>
      <c r="T202" s="195"/>
      <c r="U202" s="167"/>
      <c r="V202" s="196"/>
      <c r="W202" s="199">
        <f t="shared" ref="W202:W265" si="44">IF(U202&gt;0,U202/LOOKUP(T202,IncomeLimits),0)</f>
        <v>0</v>
      </c>
      <c r="X202" s="344">
        <f>IF(G202&gt;0,HLOOKUP(C202,'Utility Allowances'!$O$33:$S$34,2),0)</f>
        <v>0</v>
      </c>
      <c r="Y202" s="345">
        <f t="shared" ref="Y202:Y265" si="45">+G202+C202</f>
        <v>0</v>
      </c>
      <c r="Z202" s="168">
        <f t="shared" ref="Z202:Z265" si="46">+J202+I202</f>
        <v>0</v>
      </c>
      <c r="AA202" s="346">
        <f t="shared" ref="AA202:AA265" si="47">+H202+J202</f>
        <v>0</v>
      </c>
      <c r="AB202" s="344">
        <f>IF(Y202&gt;0,VLOOKUP($Y202,'Reference Data 2'!$B$7:$C$71,2),0)</f>
        <v>0</v>
      </c>
      <c r="AC202" s="347">
        <f t="shared" ref="AC202:AC265" si="48">+AA202-AB202</f>
        <v>0</v>
      </c>
      <c r="AD202" s="348">
        <f t="shared" ref="AD202:AD265" si="49">+IF(AC202&gt;0,AC202,0)</f>
        <v>0</v>
      </c>
      <c r="AE202" s="349">
        <f>IF(Y202&gt;0,VLOOKUP($Y202,'Reference Data 2'!$B$9:$D$71,3),0)</f>
        <v>0</v>
      </c>
      <c r="AF202" s="347">
        <f t="shared" ref="AF202:AF265" si="50">+AA202-AE202</f>
        <v>0</v>
      </c>
      <c r="AG202" s="346">
        <f t="shared" ref="AG202:AG265" si="51">+IF(AF202&gt;0,AF202,0)</f>
        <v>0</v>
      </c>
      <c r="AH202" s="350">
        <f t="shared" ref="AH202:AH265" si="52">+IF(U202&gt;0,(AA202*12)/U202,0)</f>
        <v>0</v>
      </c>
      <c r="AI202" s="351">
        <f t="shared" ref="AI202:AI265" si="53">+IF(AH202&gt;0.5,AH202,0)</f>
        <v>0</v>
      </c>
      <c r="AJ202" s="352">
        <f t="shared" ref="AJ202:AJ265" si="54">+IF(T202&gt;0,IF(C202&gt;0,T202/C202,T202),0)</f>
        <v>0</v>
      </c>
      <c r="AK202" s="349">
        <f>IF(AA202&gt;0,VLOOKUP(C202,'Reference Data 1'!$N$13:$O$17,2),0)</f>
        <v>0</v>
      </c>
      <c r="AL202" s="346">
        <f t="shared" ref="AL202:AL265" si="55">+AK202-AA202</f>
        <v>0</v>
      </c>
      <c r="AM202" s="353">
        <f t="shared" ref="AM202:AM265" si="56">+C202+E202</f>
        <v>0</v>
      </c>
      <c r="AN202" s="354">
        <f t="shared" ref="AN202:AN265" si="57">+IF(F202=1,C202+0.1,IF(F202=2,C202+0.2,0))</f>
        <v>0</v>
      </c>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row>
    <row r="203" spans="1:219" ht="13.9" customHeight="1">
      <c r="A203" s="392"/>
      <c r="B203" s="160"/>
      <c r="C203" s="161"/>
      <c r="D203" s="161"/>
      <c r="E203" s="255"/>
      <c r="F203" s="396">
        <v>0</v>
      </c>
      <c r="G203" s="181"/>
      <c r="H203" s="186"/>
      <c r="I203" s="162"/>
      <c r="J203" s="163"/>
      <c r="K203" s="164"/>
      <c r="L203" s="164"/>
      <c r="M203" s="187"/>
      <c r="N203" s="458"/>
      <c r="O203" s="463"/>
      <c r="P203" s="190"/>
      <c r="Q203" s="165"/>
      <c r="R203" s="166"/>
      <c r="S203" s="191"/>
      <c r="T203" s="195"/>
      <c r="U203" s="167"/>
      <c r="V203" s="196"/>
      <c r="W203" s="199">
        <f t="shared" si="44"/>
        <v>0</v>
      </c>
      <c r="X203" s="344">
        <f>IF(G203&gt;0,HLOOKUP(C203,'Utility Allowances'!$O$33:$S$34,2),0)</f>
        <v>0</v>
      </c>
      <c r="Y203" s="345">
        <f t="shared" si="45"/>
        <v>0</v>
      </c>
      <c r="Z203" s="168">
        <f t="shared" si="46"/>
        <v>0</v>
      </c>
      <c r="AA203" s="346">
        <f t="shared" si="47"/>
        <v>0</v>
      </c>
      <c r="AB203" s="344">
        <f>IF(Y203&gt;0,VLOOKUP($Y203,'Reference Data 2'!$B$7:$C$71,2),0)</f>
        <v>0</v>
      </c>
      <c r="AC203" s="347">
        <f t="shared" si="48"/>
        <v>0</v>
      </c>
      <c r="AD203" s="348">
        <f t="shared" si="49"/>
        <v>0</v>
      </c>
      <c r="AE203" s="349">
        <f>IF(Y203&gt;0,VLOOKUP($Y203,'Reference Data 2'!$B$9:$D$71,3),0)</f>
        <v>0</v>
      </c>
      <c r="AF203" s="347">
        <f t="shared" si="50"/>
        <v>0</v>
      </c>
      <c r="AG203" s="346">
        <f t="shared" si="51"/>
        <v>0</v>
      </c>
      <c r="AH203" s="350">
        <f t="shared" si="52"/>
        <v>0</v>
      </c>
      <c r="AI203" s="351">
        <f t="shared" si="53"/>
        <v>0</v>
      </c>
      <c r="AJ203" s="352">
        <f t="shared" si="54"/>
        <v>0</v>
      </c>
      <c r="AK203" s="349">
        <f>IF(AA203&gt;0,VLOOKUP(C203,'Reference Data 1'!$N$13:$O$17,2),0)</f>
        <v>0</v>
      </c>
      <c r="AL203" s="346">
        <f t="shared" si="55"/>
        <v>0</v>
      </c>
      <c r="AM203" s="353">
        <f t="shared" si="56"/>
        <v>0</v>
      </c>
      <c r="AN203" s="354">
        <f t="shared" si="57"/>
        <v>0</v>
      </c>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row>
    <row r="204" spans="1:219" ht="13.9" customHeight="1">
      <c r="A204" s="392"/>
      <c r="B204" s="160"/>
      <c r="C204" s="161"/>
      <c r="D204" s="161"/>
      <c r="E204" s="255"/>
      <c r="F204" s="396">
        <v>0</v>
      </c>
      <c r="G204" s="181"/>
      <c r="H204" s="186"/>
      <c r="I204" s="162"/>
      <c r="J204" s="163"/>
      <c r="K204" s="164"/>
      <c r="L204" s="164"/>
      <c r="M204" s="187"/>
      <c r="N204" s="458"/>
      <c r="O204" s="463"/>
      <c r="P204" s="190"/>
      <c r="Q204" s="165"/>
      <c r="R204" s="166"/>
      <c r="S204" s="191"/>
      <c r="T204" s="195"/>
      <c r="U204" s="167"/>
      <c r="V204" s="196"/>
      <c r="W204" s="199">
        <f t="shared" si="44"/>
        <v>0</v>
      </c>
      <c r="X204" s="344">
        <f>IF(G204&gt;0,HLOOKUP(C204,'Utility Allowances'!$O$33:$S$34,2),0)</f>
        <v>0</v>
      </c>
      <c r="Y204" s="345">
        <f t="shared" si="45"/>
        <v>0</v>
      </c>
      <c r="Z204" s="168">
        <f t="shared" si="46"/>
        <v>0</v>
      </c>
      <c r="AA204" s="346">
        <f t="shared" si="47"/>
        <v>0</v>
      </c>
      <c r="AB204" s="344">
        <f>IF(Y204&gt;0,VLOOKUP($Y204,'Reference Data 2'!$B$7:$C$71,2),0)</f>
        <v>0</v>
      </c>
      <c r="AC204" s="347">
        <f t="shared" si="48"/>
        <v>0</v>
      </c>
      <c r="AD204" s="348">
        <f t="shared" si="49"/>
        <v>0</v>
      </c>
      <c r="AE204" s="349">
        <f>IF(Y204&gt;0,VLOOKUP($Y204,'Reference Data 2'!$B$9:$D$71,3),0)</f>
        <v>0</v>
      </c>
      <c r="AF204" s="347">
        <f t="shared" si="50"/>
        <v>0</v>
      </c>
      <c r="AG204" s="346">
        <f t="shared" si="51"/>
        <v>0</v>
      </c>
      <c r="AH204" s="350">
        <f t="shared" si="52"/>
        <v>0</v>
      </c>
      <c r="AI204" s="351">
        <f t="shared" si="53"/>
        <v>0</v>
      </c>
      <c r="AJ204" s="352">
        <f t="shared" si="54"/>
        <v>0</v>
      </c>
      <c r="AK204" s="349">
        <f>IF(AA204&gt;0,VLOOKUP(C204,'Reference Data 1'!$N$13:$O$17,2),0)</f>
        <v>0</v>
      </c>
      <c r="AL204" s="346">
        <f t="shared" si="55"/>
        <v>0</v>
      </c>
      <c r="AM204" s="353">
        <f t="shared" si="56"/>
        <v>0</v>
      </c>
      <c r="AN204" s="354">
        <f t="shared" si="57"/>
        <v>0</v>
      </c>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row>
    <row r="205" spans="1:219" ht="13.9" customHeight="1">
      <c r="A205" s="392"/>
      <c r="B205" s="160"/>
      <c r="C205" s="161"/>
      <c r="D205" s="161"/>
      <c r="E205" s="255"/>
      <c r="F205" s="396">
        <v>0</v>
      </c>
      <c r="G205" s="181"/>
      <c r="H205" s="186"/>
      <c r="I205" s="162"/>
      <c r="J205" s="163"/>
      <c r="K205" s="164"/>
      <c r="L205" s="164"/>
      <c r="M205" s="187"/>
      <c r="N205" s="458"/>
      <c r="O205" s="463"/>
      <c r="P205" s="190"/>
      <c r="Q205" s="165"/>
      <c r="R205" s="166"/>
      <c r="S205" s="191"/>
      <c r="T205" s="195"/>
      <c r="U205" s="167"/>
      <c r="V205" s="196"/>
      <c r="W205" s="199">
        <f t="shared" si="44"/>
        <v>0</v>
      </c>
      <c r="X205" s="344">
        <f>IF(G205&gt;0,HLOOKUP(C205,'Utility Allowances'!$O$33:$S$34,2),0)</f>
        <v>0</v>
      </c>
      <c r="Y205" s="345">
        <f t="shared" si="45"/>
        <v>0</v>
      </c>
      <c r="Z205" s="168">
        <f t="shared" si="46"/>
        <v>0</v>
      </c>
      <c r="AA205" s="346">
        <f t="shared" si="47"/>
        <v>0</v>
      </c>
      <c r="AB205" s="344">
        <f>IF(Y205&gt;0,VLOOKUP($Y205,'Reference Data 2'!$B$7:$C$71,2),0)</f>
        <v>0</v>
      </c>
      <c r="AC205" s="347">
        <f t="shared" si="48"/>
        <v>0</v>
      </c>
      <c r="AD205" s="348">
        <f t="shared" si="49"/>
        <v>0</v>
      </c>
      <c r="AE205" s="349">
        <f>IF(Y205&gt;0,VLOOKUP($Y205,'Reference Data 2'!$B$9:$D$71,3),0)</f>
        <v>0</v>
      </c>
      <c r="AF205" s="347">
        <f t="shared" si="50"/>
        <v>0</v>
      </c>
      <c r="AG205" s="346">
        <f t="shared" si="51"/>
        <v>0</v>
      </c>
      <c r="AH205" s="350">
        <f t="shared" si="52"/>
        <v>0</v>
      </c>
      <c r="AI205" s="351">
        <f t="shared" si="53"/>
        <v>0</v>
      </c>
      <c r="AJ205" s="352">
        <f t="shared" si="54"/>
        <v>0</v>
      </c>
      <c r="AK205" s="349">
        <f>IF(AA205&gt;0,VLOOKUP(C205,'Reference Data 1'!$N$13:$O$17,2),0)</f>
        <v>0</v>
      </c>
      <c r="AL205" s="346">
        <f t="shared" si="55"/>
        <v>0</v>
      </c>
      <c r="AM205" s="353">
        <f t="shared" si="56"/>
        <v>0</v>
      </c>
      <c r="AN205" s="354">
        <f t="shared" si="57"/>
        <v>0</v>
      </c>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row>
    <row r="206" spans="1:219" ht="13.9" customHeight="1">
      <c r="A206" s="392"/>
      <c r="B206" s="160"/>
      <c r="C206" s="161"/>
      <c r="D206" s="161"/>
      <c r="E206" s="255"/>
      <c r="F206" s="396">
        <v>0</v>
      </c>
      <c r="G206" s="181"/>
      <c r="H206" s="186"/>
      <c r="I206" s="162"/>
      <c r="J206" s="163"/>
      <c r="K206" s="164"/>
      <c r="L206" s="164"/>
      <c r="M206" s="187"/>
      <c r="N206" s="458"/>
      <c r="O206" s="463"/>
      <c r="P206" s="190"/>
      <c r="Q206" s="165"/>
      <c r="R206" s="166"/>
      <c r="S206" s="191"/>
      <c r="T206" s="195"/>
      <c r="U206" s="167"/>
      <c r="V206" s="196"/>
      <c r="W206" s="199">
        <f t="shared" si="44"/>
        <v>0</v>
      </c>
      <c r="X206" s="344">
        <f>IF(G206&gt;0,HLOOKUP(C206,'Utility Allowances'!$O$33:$S$34,2),0)</f>
        <v>0</v>
      </c>
      <c r="Y206" s="345">
        <f t="shared" si="45"/>
        <v>0</v>
      </c>
      <c r="Z206" s="168">
        <f t="shared" si="46"/>
        <v>0</v>
      </c>
      <c r="AA206" s="346">
        <f t="shared" si="47"/>
        <v>0</v>
      </c>
      <c r="AB206" s="344">
        <f>IF(Y206&gt;0,VLOOKUP($Y206,'Reference Data 2'!$B$7:$C$71,2),0)</f>
        <v>0</v>
      </c>
      <c r="AC206" s="347">
        <f t="shared" si="48"/>
        <v>0</v>
      </c>
      <c r="AD206" s="348">
        <f t="shared" si="49"/>
        <v>0</v>
      </c>
      <c r="AE206" s="349">
        <f>IF(Y206&gt;0,VLOOKUP($Y206,'Reference Data 2'!$B$9:$D$71,3),0)</f>
        <v>0</v>
      </c>
      <c r="AF206" s="347">
        <f t="shared" si="50"/>
        <v>0</v>
      </c>
      <c r="AG206" s="346">
        <f t="shared" si="51"/>
        <v>0</v>
      </c>
      <c r="AH206" s="350">
        <f t="shared" si="52"/>
        <v>0</v>
      </c>
      <c r="AI206" s="351">
        <f t="shared" si="53"/>
        <v>0</v>
      </c>
      <c r="AJ206" s="352">
        <f t="shared" si="54"/>
        <v>0</v>
      </c>
      <c r="AK206" s="349">
        <f>IF(AA206&gt;0,VLOOKUP(C206,'Reference Data 1'!$N$13:$O$17,2),0)</f>
        <v>0</v>
      </c>
      <c r="AL206" s="346">
        <f t="shared" si="55"/>
        <v>0</v>
      </c>
      <c r="AM206" s="353">
        <f t="shared" si="56"/>
        <v>0</v>
      </c>
      <c r="AN206" s="354">
        <f t="shared" si="57"/>
        <v>0</v>
      </c>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row>
    <row r="207" spans="1:219" ht="13.9" customHeight="1">
      <c r="A207" s="392"/>
      <c r="B207" s="160"/>
      <c r="C207" s="161"/>
      <c r="D207" s="161"/>
      <c r="E207" s="255"/>
      <c r="F207" s="396">
        <v>0</v>
      </c>
      <c r="G207" s="181"/>
      <c r="H207" s="186"/>
      <c r="I207" s="162"/>
      <c r="J207" s="163"/>
      <c r="K207" s="164"/>
      <c r="L207" s="164"/>
      <c r="M207" s="187"/>
      <c r="N207" s="458"/>
      <c r="O207" s="463"/>
      <c r="P207" s="190"/>
      <c r="Q207" s="165"/>
      <c r="R207" s="166"/>
      <c r="S207" s="191"/>
      <c r="T207" s="195"/>
      <c r="U207" s="167"/>
      <c r="V207" s="196"/>
      <c r="W207" s="199">
        <f t="shared" si="44"/>
        <v>0</v>
      </c>
      <c r="X207" s="344">
        <f>IF(G207&gt;0,HLOOKUP(C207,'Utility Allowances'!$O$33:$S$34,2),0)</f>
        <v>0</v>
      </c>
      <c r="Y207" s="345">
        <f t="shared" si="45"/>
        <v>0</v>
      </c>
      <c r="Z207" s="168">
        <f t="shared" si="46"/>
        <v>0</v>
      </c>
      <c r="AA207" s="346">
        <f t="shared" si="47"/>
        <v>0</v>
      </c>
      <c r="AB207" s="344">
        <f>IF(Y207&gt;0,VLOOKUP($Y207,'Reference Data 2'!$B$7:$C$71,2),0)</f>
        <v>0</v>
      </c>
      <c r="AC207" s="347">
        <f t="shared" si="48"/>
        <v>0</v>
      </c>
      <c r="AD207" s="348">
        <f t="shared" si="49"/>
        <v>0</v>
      </c>
      <c r="AE207" s="349">
        <f>IF(Y207&gt;0,VLOOKUP($Y207,'Reference Data 2'!$B$9:$D$71,3),0)</f>
        <v>0</v>
      </c>
      <c r="AF207" s="347">
        <f t="shared" si="50"/>
        <v>0</v>
      </c>
      <c r="AG207" s="346">
        <f t="shared" si="51"/>
        <v>0</v>
      </c>
      <c r="AH207" s="350">
        <f t="shared" si="52"/>
        <v>0</v>
      </c>
      <c r="AI207" s="351">
        <f t="shared" si="53"/>
        <v>0</v>
      </c>
      <c r="AJ207" s="352">
        <f t="shared" si="54"/>
        <v>0</v>
      </c>
      <c r="AK207" s="349">
        <f>IF(AA207&gt;0,VLOOKUP(C207,'Reference Data 1'!$N$13:$O$17,2),0)</f>
        <v>0</v>
      </c>
      <c r="AL207" s="346">
        <f t="shared" si="55"/>
        <v>0</v>
      </c>
      <c r="AM207" s="353">
        <f t="shared" si="56"/>
        <v>0</v>
      </c>
      <c r="AN207" s="354">
        <f t="shared" si="57"/>
        <v>0</v>
      </c>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row>
    <row r="208" spans="1:219" ht="13.9" customHeight="1">
      <c r="A208" s="392"/>
      <c r="B208" s="160"/>
      <c r="C208" s="161"/>
      <c r="D208" s="161"/>
      <c r="E208" s="255"/>
      <c r="F208" s="396">
        <v>0</v>
      </c>
      <c r="G208" s="181"/>
      <c r="H208" s="186"/>
      <c r="I208" s="162"/>
      <c r="J208" s="163"/>
      <c r="K208" s="164"/>
      <c r="L208" s="164"/>
      <c r="M208" s="187"/>
      <c r="N208" s="458"/>
      <c r="O208" s="463"/>
      <c r="P208" s="190"/>
      <c r="Q208" s="165"/>
      <c r="R208" s="166"/>
      <c r="S208" s="191"/>
      <c r="T208" s="195"/>
      <c r="U208" s="167"/>
      <c r="V208" s="196"/>
      <c r="W208" s="199">
        <f t="shared" si="44"/>
        <v>0</v>
      </c>
      <c r="X208" s="344">
        <f>IF(G208&gt;0,HLOOKUP(C208,'Utility Allowances'!$O$33:$S$34,2),0)</f>
        <v>0</v>
      </c>
      <c r="Y208" s="345">
        <f t="shared" si="45"/>
        <v>0</v>
      </c>
      <c r="Z208" s="168">
        <f t="shared" si="46"/>
        <v>0</v>
      </c>
      <c r="AA208" s="346">
        <f t="shared" si="47"/>
        <v>0</v>
      </c>
      <c r="AB208" s="344">
        <f>IF(Y208&gt;0,VLOOKUP($Y208,'Reference Data 2'!$B$7:$C$71,2),0)</f>
        <v>0</v>
      </c>
      <c r="AC208" s="347">
        <f t="shared" si="48"/>
        <v>0</v>
      </c>
      <c r="AD208" s="348">
        <f t="shared" si="49"/>
        <v>0</v>
      </c>
      <c r="AE208" s="349">
        <f>IF(Y208&gt;0,VLOOKUP($Y208,'Reference Data 2'!$B$9:$D$71,3),0)</f>
        <v>0</v>
      </c>
      <c r="AF208" s="347">
        <f t="shared" si="50"/>
        <v>0</v>
      </c>
      <c r="AG208" s="346">
        <f t="shared" si="51"/>
        <v>0</v>
      </c>
      <c r="AH208" s="350">
        <f t="shared" si="52"/>
        <v>0</v>
      </c>
      <c r="AI208" s="351">
        <f t="shared" si="53"/>
        <v>0</v>
      </c>
      <c r="AJ208" s="352">
        <f t="shared" si="54"/>
        <v>0</v>
      </c>
      <c r="AK208" s="349">
        <f>IF(AA208&gt;0,VLOOKUP(C208,'Reference Data 1'!$N$13:$O$17,2),0)</f>
        <v>0</v>
      </c>
      <c r="AL208" s="346">
        <f t="shared" si="55"/>
        <v>0</v>
      </c>
      <c r="AM208" s="353">
        <f t="shared" si="56"/>
        <v>0</v>
      </c>
      <c r="AN208" s="354">
        <f t="shared" si="57"/>
        <v>0</v>
      </c>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row>
    <row r="209" spans="1:219" ht="13.9" customHeight="1">
      <c r="A209" s="392"/>
      <c r="B209" s="160"/>
      <c r="C209" s="161"/>
      <c r="D209" s="161"/>
      <c r="E209" s="255"/>
      <c r="F209" s="396">
        <v>0</v>
      </c>
      <c r="G209" s="181"/>
      <c r="H209" s="186"/>
      <c r="I209" s="162"/>
      <c r="J209" s="163"/>
      <c r="K209" s="164"/>
      <c r="L209" s="164"/>
      <c r="M209" s="187"/>
      <c r="N209" s="458"/>
      <c r="O209" s="463"/>
      <c r="P209" s="190"/>
      <c r="Q209" s="165"/>
      <c r="R209" s="166"/>
      <c r="S209" s="191"/>
      <c r="T209" s="195"/>
      <c r="U209" s="167"/>
      <c r="V209" s="196"/>
      <c r="W209" s="199">
        <f t="shared" si="44"/>
        <v>0</v>
      </c>
      <c r="X209" s="344">
        <f>IF(G209&gt;0,HLOOKUP(C209,'Utility Allowances'!$O$33:$S$34,2),0)</f>
        <v>0</v>
      </c>
      <c r="Y209" s="345">
        <f t="shared" si="45"/>
        <v>0</v>
      </c>
      <c r="Z209" s="168">
        <f t="shared" si="46"/>
        <v>0</v>
      </c>
      <c r="AA209" s="346">
        <f t="shared" si="47"/>
        <v>0</v>
      </c>
      <c r="AB209" s="344">
        <f>IF(Y209&gt;0,VLOOKUP($Y209,'Reference Data 2'!$B$7:$C$71,2),0)</f>
        <v>0</v>
      </c>
      <c r="AC209" s="347">
        <f t="shared" si="48"/>
        <v>0</v>
      </c>
      <c r="AD209" s="348">
        <f t="shared" si="49"/>
        <v>0</v>
      </c>
      <c r="AE209" s="349">
        <f>IF(Y209&gt;0,VLOOKUP($Y209,'Reference Data 2'!$B$9:$D$71,3),0)</f>
        <v>0</v>
      </c>
      <c r="AF209" s="347">
        <f t="shared" si="50"/>
        <v>0</v>
      </c>
      <c r="AG209" s="346">
        <f t="shared" si="51"/>
        <v>0</v>
      </c>
      <c r="AH209" s="350">
        <f t="shared" si="52"/>
        <v>0</v>
      </c>
      <c r="AI209" s="351">
        <f t="shared" si="53"/>
        <v>0</v>
      </c>
      <c r="AJ209" s="352">
        <f t="shared" si="54"/>
        <v>0</v>
      </c>
      <c r="AK209" s="349">
        <f>IF(AA209&gt;0,VLOOKUP(C209,'Reference Data 1'!$N$13:$O$17,2),0)</f>
        <v>0</v>
      </c>
      <c r="AL209" s="346">
        <f t="shared" si="55"/>
        <v>0</v>
      </c>
      <c r="AM209" s="353">
        <f t="shared" si="56"/>
        <v>0</v>
      </c>
      <c r="AN209" s="354">
        <f t="shared" si="57"/>
        <v>0</v>
      </c>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row>
    <row r="210" spans="1:219" ht="13.9" customHeight="1">
      <c r="A210" s="392"/>
      <c r="B210" s="160"/>
      <c r="C210" s="161"/>
      <c r="D210" s="161"/>
      <c r="E210" s="255"/>
      <c r="F210" s="396">
        <v>0</v>
      </c>
      <c r="G210" s="181"/>
      <c r="H210" s="186"/>
      <c r="I210" s="162"/>
      <c r="J210" s="163"/>
      <c r="K210" s="164"/>
      <c r="L210" s="164"/>
      <c r="M210" s="187"/>
      <c r="N210" s="458"/>
      <c r="O210" s="463"/>
      <c r="P210" s="190"/>
      <c r="Q210" s="165"/>
      <c r="R210" s="166"/>
      <c r="S210" s="191"/>
      <c r="T210" s="195"/>
      <c r="U210" s="167"/>
      <c r="V210" s="196"/>
      <c r="W210" s="199">
        <f t="shared" si="44"/>
        <v>0</v>
      </c>
      <c r="X210" s="344">
        <f>IF(G210&gt;0,HLOOKUP(C210,'Utility Allowances'!$O$33:$S$34,2),0)</f>
        <v>0</v>
      </c>
      <c r="Y210" s="345">
        <f t="shared" si="45"/>
        <v>0</v>
      </c>
      <c r="Z210" s="168">
        <f t="shared" si="46"/>
        <v>0</v>
      </c>
      <c r="AA210" s="346">
        <f t="shared" si="47"/>
        <v>0</v>
      </c>
      <c r="AB210" s="344">
        <f>IF(Y210&gt;0,VLOOKUP($Y210,'Reference Data 2'!$B$7:$C$71,2),0)</f>
        <v>0</v>
      </c>
      <c r="AC210" s="347">
        <f t="shared" si="48"/>
        <v>0</v>
      </c>
      <c r="AD210" s="348">
        <f t="shared" si="49"/>
        <v>0</v>
      </c>
      <c r="AE210" s="349">
        <f>IF(Y210&gt;0,VLOOKUP($Y210,'Reference Data 2'!$B$9:$D$71,3),0)</f>
        <v>0</v>
      </c>
      <c r="AF210" s="347">
        <f t="shared" si="50"/>
        <v>0</v>
      </c>
      <c r="AG210" s="346">
        <f t="shared" si="51"/>
        <v>0</v>
      </c>
      <c r="AH210" s="350">
        <f t="shared" si="52"/>
        <v>0</v>
      </c>
      <c r="AI210" s="351">
        <f t="shared" si="53"/>
        <v>0</v>
      </c>
      <c r="AJ210" s="352">
        <f t="shared" si="54"/>
        <v>0</v>
      </c>
      <c r="AK210" s="349">
        <f>IF(AA210&gt;0,VLOOKUP(C210,'Reference Data 1'!$N$13:$O$17,2),0)</f>
        <v>0</v>
      </c>
      <c r="AL210" s="346">
        <f t="shared" si="55"/>
        <v>0</v>
      </c>
      <c r="AM210" s="353">
        <f t="shared" si="56"/>
        <v>0</v>
      </c>
      <c r="AN210" s="354">
        <f t="shared" si="57"/>
        <v>0</v>
      </c>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row>
    <row r="211" spans="1:219" ht="13.9" customHeight="1">
      <c r="A211" s="392"/>
      <c r="B211" s="160"/>
      <c r="C211" s="161"/>
      <c r="D211" s="161"/>
      <c r="E211" s="255"/>
      <c r="F211" s="396">
        <v>0</v>
      </c>
      <c r="G211" s="181"/>
      <c r="H211" s="186"/>
      <c r="I211" s="162"/>
      <c r="J211" s="163"/>
      <c r="K211" s="164"/>
      <c r="L211" s="164"/>
      <c r="M211" s="187"/>
      <c r="N211" s="458"/>
      <c r="O211" s="463"/>
      <c r="P211" s="190"/>
      <c r="Q211" s="165"/>
      <c r="R211" s="166"/>
      <c r="S211" s="191"/>
      <c r="T211" s="195"/>
      <c r="U211" s="167"/>
      <c r="V211" s="196"/>
      <c r="W211" s="199">
        <f t="shared" si="44"/>
        <v>0</v>
      </c>
      <c r="X211" s="344">
        <f>IF(G211&gt;0,HLOOKUP(C211,'Utility Allowances'!$O$33:$S$34,2),0)</f>
        <v>0</v>
      </c>
      <c r="Y211" s="345">
        <f t="shared" si="45"/>
        <v>0</v>
      </c>
      <c r="Z211" s="168">
        <f t="shared" si="46"/>
        <v>0</v>
      </c>
      <c r="AA211" s="346">
        <f t="shared" si="47"/>
        <v>0</v>
      </c>
      <c r="AB211" s="344">
        <f>IF(Y211&gt;0,VLOOKUP($Y211,'Reference Data 2'!$B$7:$C$71,2),0)</f>
        <v>0</v>
      </c>
      <c r="AC211" s="347">
        <f t="shared" si="48"/>
        <v>0</v>
      </c>
      <c r="AD211" s="348">
        <f t="shared" si="49"/>
        <v>0</v>
      </c>
      <c r="AE211" s="349">
        <f>IF(Y211&gt;0,VLOOKUP($Y211,'Reference Data 2'!$B$9:$D$71,3),0)</f>
        <v>0</v>
      </c>
      <c r="AF211" s="347">
        <f t="shared" si="50"/>
        <v>0</v>
      </c>
      <c r="AG211" s="346">
        <f t="shared" si="51"/>
        <v>0</v>
      </c>
      <c r="AH211" s="350">
        <f t="shared" si="52"/>
        <v>0</v>
      </c>
      <c r="AI211" s="351">
        <f t="shared" si="53"/>
        <v>0</v>
      </c>
      <c r="AJ211" s="352">
        <f t="shared" si="54"/>
        <v>0</v>
      </c>
      <c r="AK211" s="349">
        <f>IF(AA211&gt;0,VLOOKUP(C211,'Reference Data 1'!$N$13:$O$17,2),0)</f>
        <v>0</v>
      </c>
      <c r="AL211" s="346">
        <f t="shared" si="55"/>
        <v>0</v>
      </c>
      <c r="AM211" s="353">
        <f t="shared" si="56"/>
        <v>0</v>
      </c>
      <c r="AN211" s="354">
        <f t="shared" si="57"/>
        <v>0</v>
      </c>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row>
    <row r="212" spans="1:219" ht="13.9" customHeight="1">
      <c r="A212" s="392"/>
      <c r="B212" s="160"/>
      <c r="C212" s="161"/>
      <c r="D212" s="161"/>
      <c r="E212" s="255"/>
      <c r="F212" s="396">
        <v>0</v>
      </c>
      <c r="G212" s="181"/>
      <c r="H212" s="186"/>
      <c r="I212" s="162"/>
      <c r="J212" s="163"/>
      <c r="K212" s="164"/>
      <c r="L212" s="164"/>
      <c r="M212" s="187"/>
      <c r="N212" s="458"/>
      <c r="O212" s="463"/>
      <c r="P212" s="190"/>
      <c r="Q212" s="165"/>
      <c r="R212" s="166"/>
      <c r="S212" s="191"/>
      <c r="T212" s="195"/>
      <c r="U212" s="167"/>
      <c r="V212" s="196"/>
      <c r="W212" s="199">
        <f t="shared" si="44"/>
        <v>0</v>
      </c>
      <c r="X212" s="344">
        <f>IF(G212&gt;0,HLOOKUP(C212,'Utility Allowances'!$O$33:$S$34,2),0)</f>
        <v>0</v>
      </c>
      <c r="Y212" s="345">
        <f t="shared" si="45"/>
        <v>0</v>
      </c>
      <c r="Z212" s="168">
        <f t="shared" si="46"/>
        <v>0</v>
      </c>
      <c r="AA212" s="346">
        <f t="shared" si="47"/>
        <v>0</v>
      </c>
      <c r="AB212" s="344">
        <f>IF(Y212&gt;0,VLOOKUP($Y212,'Reference Data 2'!$B$7:$C$71,2),0)</f>
        <v>0</v>
      </c>
      <c r="AC212" s="347">
        <f t="shared" si="48"/>
        <v>0</v>
      </c>
      <c r="AD212" s="348">
        <f t="shared" si="49"/>
        <v>0</v>
      </c>
      <c r="AE212" s="349">
        <f>IF(Y212&gt;0,VLOOKUP($Y212,'Reference Data 2'!$B$9:$D$71,3),0)</f>
        <v>0</v>
      </c>
      <c r="AF212" s="347">
        <f t="shared" si="50"/>
        <v>0</v>
      </c>
      <c r="AG212" s="346">
        <f t="shared" si="51"/>
        <v>0</v>
      </c>
      <c r="AH212" s="350">
        <f t="shared" si="52"/>
        <v>0</v>
      </c>
      <c r="AI212" s="351">
        <f t="shared" si="53"/>
        <v>0</v>
      </c>
      <c r="AJ212" s="352">
        <f t="shared" si="54"/>
        <v>0</v>
      </c>
      <c r="AK212" s="349">
        <f>IF(AA212&gt;0,VLOOKUP(C212,'Reference Data 1'!$N$13:$O$17,2),0)</f>
        <v>0</v>
      </c>
      <c r="AL212" s="346">
        <f t="shared" si="55"/>
        <v>0</v>
      </c>
      <c r="AM212" s="353">
        <f t="shared" si="56"/>
        <v>0</v>
      </c>
      <c r="AN212" s="354">
        <f t="shared" si="57"/>
        <v>0</v>
      </c>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row>
    <row r="213" spans="1:219" ht="13.9" customHeight="1">
      <c r="A213" s="392"/>
      <c r="B213" s="160"/>
      <c r="C213" s="161"/>
      <c r="D213" s="161"/>
      <c r="E213" s="255"/>
      <c r="F213" s="396">
        <v>0</v>
      </c>
      <c r="G213" s="181"/>
      <c r="H213" s="186"/>
      <c r="I213" s="162"/>
      <c r="J213" s="163"/>
      <c r="K213" s="164"/>
      <c r="L213" s="164"/>
      <c r="M213" s="187"/>
      <c r="N213" s="458"/>
      <c r="O213" s="463"/>
      <c r="P213" s="190"/>
      <c r="Q213" s="165"/>
      <c r="R213" s="166"/>
      <c r="S213" s="191"/>
      <c r="T213" s="195"/>
      <c r="U213" s="167"/>
      <c r="V213" s="196"/>
      <c r="W213" s="199">
        <f t="shared" si="44"/>
        <v>0</v>
      </c>
      <c r="X213" s="344">
        <f>IF(G213&gt;0,HLOOKUP(C213,'Utility Allowances'!$O$33:$S$34,2),0)</f>
        <v>0</v>
      </c>
      <c r="Y213" s="345">
        <f t="shared" si="45"/>
        <v>0</v>
      </c>
      <c r="Z213" s="168">
        <f t="shared" si="46"/>
        <v>0</v>
      </c>
      <c r="AA213" s="346">
        <f t="shared" si="47"/>
        <v>0</v>
      </c>
      <c r="AB213" s="344">
        <f>IF(Y213&gt;0,VLOOKUP($Y213,'Reference Data 2'!$B$7:$C$71,2),0)</f>
        <v>0</v>
      </c>
      <c r="AC213" s="347">
        <f t="shared" si="48"/>
        <v>0</v>
      </c>
      <c r="AD213" s="348">
        <f t="shared" si="49"/>
        <v>0</v>
      </c>
      <c r="AE213" s="349">
        <f>IF(Y213&gt;0,VLOOKUP($Y213,'Reference Data 2'!$B$9:$D$71,3),0)</f>
        <v>0</v>
      </c>
      <c r="AF213" s="347">
        <f t="shared" si="50"/>
        <v>0</v>
      </c>
      <c r="AG213" s="346">
        <f t="shared" si="51"/>
        <v>0</v>
      </c>
      <c r="AH213" s="350">
        <f t="shared" si="52"/>
        <v>0</v>
      </c>
      <c r="AI213" s="351">
        <f t="shared" si="53"/>
        <v>0</v>
      </c>
      <c r="AJ213" s="352">
        <f t="shared" si="54"/>
        <v>0</v>
      </c>
      <c r="AK213" s="349">
        <f>IF(AA213&gt;0,VLOOKUP(C213,'Reference Data 1'!$N$13:$O$17,2),0)</f>
        <v>0</v>
      </c>
      <c r="AL213" s="346">
        <f t="shared" si="55"/>
        <v>0</v>
      </c>
      <c r="AM213" s="353">
        <f t="shared" si="56"/>
        <v>0</v>
      </c>
      <c r="AN213" s="354">
        <f t="shared" si="57"/>
        <v>0</v>
      </c>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row>
    <row r="214" spans="1:219" ht="13.9" customHeight="1">
      <c r="A214" s="392"/>
      <c r="B214" s="160"/>
      <c r="C214" s="161"/>
      <c r="D214" s="161"/>
      <c r="E214" s="255"/>
      <c r="F214" s="396">
        <v>0</v>
      </c>
      <c r="G214" s="181"/>
      <c r="H214" s="186"/>
      <c r="I214" s="162"/>
      <c r="J214" s="163"/>
      <c r="K214" s="164"/>
      <c r="L214" s="164"/>
      <c r="M214" s="187"/>
      <c r="N214" s="458"/>
      <c r="O214" s="463"/>
      <c r="P214" s="190"/>
      <c r="Q214" s="165"/>
      <c r="R214" s="166"/>
      <c r="S214" s="191"/>
      <c r="T214" s="195"/>
      <c r="U214" s="167"/>
      <c r="V214" s="196"/>
      <c r="W214" s="199">
        <f t="shared" si="44"/>
        <v>0</v>
      </c>
      <c r="X214" s="344">
        <f>IF(G214&gt;0,HLOOKUP(C214,'Utility Allowances'!$O$33:$S$34,2),0)</f>
        <v>0</v>
      </c>
      <c r="Y214" s="345">
        <f t="shared" si="45"/>
        <v>0</v>
      </c>
      <c r="Z214" s="168">
        <f t="shared" si="46"/>
        <v>0</v>
      </c>
      <c r="AA214" s="346">
        <f t="shared" si="47"/>
        <v>0</v>
      </c>
      <c r="AB214" s="344">
        <f>IF(Y214&gt;0,VLOOKUP($Y214,'Reference Data 2'!$B$7:$C$71,2),0)</f>
        <v>0</v>
      </c>
      <c r="AC214" s="347">
        <f t="shared" si="48"/>
        <v>0</v>
      </c>
      <c r="AD214" s="348">
        <f t="shared" si="49"/>
        <v>0</v>
      </c>
      <c r="AE214" s="349">
        <f>IF(Y214&gt;0,VLOOKUP($Y214,'Reference Data 2'!$B$9:$D$71,3),0)</f>
        <v>0</v>
      </c>
      <c r="AF214" s="347">
        <f t="shared" si="50"/>
        <v>0</v>
      </c>
      <c r="AG214" s="346">
        <f t="shared" si="51"/>
        <v>0</v>
      </c>
      <c r="AH214" s="350">
        <f t="shared" si="52"/>
        <v>0</v>
      </c>
      <c r="AI214" s="351">
        <f t="shared" si="53"/>
        <v>0</v>
      </c>
      <c r="AJ214" s="352">
        <f t="shared" si="54"/>
        <v>0</v>
      </c>
      <c r="AK214" s="349">
        <f>IF(AA214&gt;0,VLOOKUP(C214,'Reference Data 1'!$N$13:$O$17,2),0)</f>
        <v>0</v>
      </c>
      <c r="AL214" s="346">
        <f t="shared" si="55"/>
        <v>0</v>
      </c>
      <c r="AM214" s="353">
        <f t="shared" si="56"/>
        <v>0</v>
      </c>
      <c r="AN214" s="354">
        <f t="shared" si="57"/>
        <v>0</v>
      </c>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row>
    <row r="215" spans="1:219" ht="13.9" customHeight="1">
      <c r="A215" s="392"/>
      <c r="B215" s="160"/>
      <c r="C215" s="161"/>
      <c r="D215" s="161"/>
      <c r="E215" s="255"/>
      <c r="F215" s="396">
        <v>0</v>
      </c>
      <c r="G215" s="181"/>
      <c r="H215" s="186"/>
      <c r="I215" s="162"/>
      <c r="J215" s="163"/>
      <c r="K215" s="164"/>
      <c r="L215" s="164"/>
      <c r="M215" s="187"/>
      <c r="N215" s="458"/>
      <c r="O215" s="463"/>
      <c r="P215" s="190"/>
      <c r="Q215" s="165"/>
      <c r="R215" s="166"/>
      <c r="S215" s="191"/>
      <c r="T215" s="195"/>
      <c r="U215" s="167"/>
      <c r="V215" s="196"/>
      <c r="W215" s="199">
        <f t="shared" si="44"/>
        <v>0</v>
      </c>
      <c r="X215" s="344">
        <f>IF(G215&gt;0,HLOOKUP(C215,'Utility Allowances'!$O$33:$S$34,2),0)</f>
        <v>0</v>
      </c>
      <c r="Y215" s="345">
        <f t="shared" si="45"/>
        <v>0</v>
      </c>
      <c r="Z215" s="168">
        <f t="shared" si="46"/>
        <v>0</v>
      </c>
      <c r="AA215" s="346">
        <f t="shared" si="47"/>
        <v>0</v>
      </c>
      <c r="AB215" s="344">
        <f>IF(Y215&gt;0,VLOOKUP($Y215,'Reference Data 2'!$B$7:$C$71,2),0)</f>
        <v>0</v>
      </c>
      <c r="AC215" s="347">
        <f t="shared" si="48"/>
        <v>0</v>
      </c>
      <c r="AD215" s="348">
        <f t="shared" si="49"/>
        <v>0</v>
      </c>
      <c r="AE215" s="349">
        <f>IF(Y215&gt;0,VLOOKUP($Y215,'Reference Data 2'!$B$9:$D$71,3),0)</f>
        <v>0</v>
      </c>
      <c r="AF215" s="347">
        <f t="shared" si="50"/>
        <v>0</v>
      </c>
      <c r="AG215" s="346">
        <f t="shared" si="51"/>
        <v>0</v>
      </c>
      <c r="AH215" s="350">
        <f t="shared" si="52"/>
        <v>0</v>
      </c>
      <c r="AI215" s="351">
        <f t="shared" si="53"/>
        <v>0</v>
      </c>
      <c r="AJ215" s="352">
        <f t="shared" si="54"/>
        <v>0</v>
      </c>
      <c r="AK215" s="349">
        <f>IF(AA215&gt;0,VLOOKUP(C215,'Reference Data 1'!$N$13:$O$17,2),0)</f>
        <v>0</v>
      </c>
      <c r="AL215" s="346">
        <f t="shared" si="55"/>
        <v>0</v>
      </c>
      <c r="AM215" s="353">
        <f t="shared" si="56"/>
        <v>0</v>
      </c>
      <c r="AN215" s="354">
        <f t="shared" si="57"/>
        <v>0</v>
      </c>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row>
    <row r="216" spans="1:219" ht="13.9" customHeight="1">
      <c r="A216" s="392"/>
      <c r="B216" s="160"/>
      <c r="C216" s="161"/>
      <c r="D216" s="161"/>
      <c r="E216" s="255"/>
      <c r="F216" s="396">
        <v>0</v>
      </c>
      <c r="G216" s="181"/>
      <c r="H216" s="186"/>
      <c r="I216" s="162"/>
      <c r="J216" s="163"/>
      <c r="K216" s="164"/>
      <c r="L216" s="164"/>
      <c r="M216" s="187"/>
      <c r="N216" s="458"/>
      <c r="O216" s="463"/>
      <c r="P216" s="190"/>
      <c r="Q216" s="165"/>
      <c r="R216" s="166"/>
      <c r="S216" s="191"/>
      <c r="T216" s="195"/>
      <c r="U216" s="167"/>
      <c r="V216" s="196"/>
      <c r="W216" s="199">
        <f t="shared" si="44"/>
        <v>0</v>
      </c>
      <c r="X216" s="344">
        <f>IF(G216&gt;0,HLOOKUP(C216,'Utility Allowances'!$O$33:$S$34,2),0)</f>
        <v>0</v>
      </c>
      <c r="Y216" s="345">
        <f t="shared" si="45"/>
        <v>0</v>
      </c>
      <c r="Z216" s="168">
        <f t="shared" si="46"/>
        <v>0</v>
      </c>
      <c r="AA216" s="346">
        <f t="shared" si="47"/>
        <v>0</v>
      </c>
      <c r="AB216" s="344">
        <f>IF(Y216&gt;0,VLOOKUP($Y216,'Reference Data 2'!$B$7:$C$71,2),0)</f>
        <v>0</v>
      </c>
      <c r="AC216" s="347">
        <f t="shared" si="48"/>
        <v>0</v>
      </c>
      <c r="AD216" s="348">
        <f t="shared" si="49"/>
        <v>0</v>
      </c>
      <c r="AE216" s="349">
        <f>IF(Y216&gt;0,VLOOKUP($Y216,'Reference Data 2'!$B$9:$D$71,3),0)</f>
        <v>0</v>
      </c>
      <c r="AF216" s="347">
        <f t="shared" si="50"/>
        <v>0</v>
      </c>
      <c r="AG216" s="346">
        <f t="shared" si="51"/>
        <v>0</v>
      </c>
      <c r="AH216" s="350">
        <f t="shared" si="52"/>
        <v>0</v>
      </c>
      <c r="AI216" s="351">
        <f t="shared" si="53"/>
        <v>0</v>
      </c>
      <c r="AJ216" s="352">
        <f t="shared" si="54"/>
        <v>0</v>
      </c>
      <c r="AK216" s="349">
        <f>IF(AA216&gt;0,VLOOKUP(C216,'Reference Data 1'!$N$13:$O$17,2),0)</f>
        <v>0</v>
      </c>
      <c r="AL216" s="346">
        <f t="shared" si="55"/>
        <v>0</v>
      </c>
      <c r="AM216" s="353">
        <f t="shared" si="56"/>
        <v>0</v>
      </c>
      <c r="AN216" s="354">
        <f t="shared" si="57"/>
        <v>0</v>
      </c>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row>
    <row r="217" spans="1:219" ht="13.9" customHeight="1">
      <c r="A217" s="392"/>
      <c r="B217" s="160"/>
      <c r="C217" s="161"/>
      <c r="D217" s="161"/>
      <c r="E217" s="255"/>
      <c r="F217" s="396">
        <v>0</v>
      </c>
      <c r="G217" s="181"/>
      <c r="H217" s="186"/>
      <c r="I217" s="162"/>
      <c r="J217" s="163"/>
      <c r="K217" s="164"/>
      <c r="L217" s="164"/>
      <c r="M217" s="187"/>
      <c r="N217" s="458"/>
      <c r="O217" s="463"/>
      <c r="P217" s="190"/>
      <c r="Q217" s="165"/>
      <c r="R217" s="166"/>
      <c r="S217" s="191"/>
      <c r="T217" s="195"/>
      <c r="U217" s="167"/>
      <c r="V217" s="196"/>
      <c r="W217" s="199">
        <f t="shared" si="44"/>
        <v>0</v>
      </c>
      <c r="X217" s="344">
        <f>IF(G217&gt;0,HLOOKUP(C217,'Utility Allowances'!$O$33:$S$34,2),0)</f>
        <v>0</v>
      </c>
      <c r="Y217" s="345">
        <f t="shared" si="45"/>
        <v>0</v>
      </c>
      <c r="Z217" s="168">
        <f t="shared" si="46"/>
        <v>0</v>
      </c>
      <c r="AA217" s="346">
        <f t="shared" si="47"/>
        <v>0</v>
      </c>
      <c r="AB217" s="344">
        <f>IF(Y217&gt;0,VLOOKUP($Y217,'Reference Data 2'!$B$7:$C$71,2),0)</f>
        <v>0</v>
      </c>
      <c r="AC217" s="347">
        <f t="shared" si="48"/>
        <v>0</v>
      </c>
      <c r="AD217" s="348">
        <f t="shared" si="49"/>
        <v>0</v>
      </c>
      <c r="AE217" s="349">
        <f>IF(Y217&gt;0,VLOOKUP($Y217,'Reference Data 2'!$B$9:$D$71,3),0)</f>
        <v>0</v>
      </c>
      <c r="AF217" s="347">
        <f t="shared" si="50"/>
        <v>0</v>
      </c>
      <c r="AG217" s="346">
        <f t="shared" si="51"/>
        <v>0</v>
      </c>
      <c r="AH217" s="350">
        <f t="shared" si="52"/>
        <v>0</v>
      </c>
      <c r="AI217" s="351">
        <f t="shared" si="53"/>
        <v>0</v>
      </c>
      <c r="AJ217" s="352">
        <f t="shared" si="54"/>
        <v>0</v>
      </c>
      <c r="AK217" s="349">
        <f>IF(AA217&gt;0,VLOOKUP(C217,'Reference Data 1'!$N$13:$O$17,2),0)</f>
        <v>0</v>
      </c>
      <c r="AL217" s="346">
        <f t="shared" si="55"/>
        <v>0</v>
      </c>
      <c r="AM217" s="353">
        <f t="shared" si="56"/>
        <v>0</v>
      </c>
      <c r="AN217" s="354">
        <f t="shared" si="57"/>
        <v>0</v>
      </c>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row>
    <row r="218" spans="1:219" ht="13.9" customHeight="1">
      <c r="A218" s="392"/>
      <c r="B218" s="160"/>
      <c r="C218" s="161"/>
      <c r="D218" s="161"/>
      <c r="E218" s="255"/>
      <c r="F218" s="396">
        <v>0</v>
      </c>
      <c r="G218" s="181"/>
      <c r="H218" s="186"/>
      <c r="I218" s="162"/>
      <c r="J218" s="163"/>
      <c r="K218" s="164"/>
      <c r="L218" s="164"/>
      <c r="M218" s="187"/>
      <c r="N218" s="458"/>
      <c r="O218" s="463"/>
      <c r="P218" s="190"/>
      <c r="Q218" s="165"/>
      <c r="R218" s="166"/>
      <c r="S218" s="191"/>
      <c r="T218" s="195"/>
      <c r="U218" s="167"/>
      <c r="V218" s="196"/>
      <c r="W218" s="199">
        <f t="shared" si="44"/>
        <v>0</v>
      </c>
      <c r="X218" s="344">
        <f>IF(G218&gt;0,HLOOKUP(C218,'Utility Allowances'!$O$33:$S$34,2),0)</f>
        <v>0</v>
      </c>
      <c r="Y218" s="345">
        <f t="shared" si="45"/>
        <v>0</v>
      </c>
      <c r="Z218" s="168">
        <f t="shared" si="46"/>
        <v>0</v>
      </c>
      <c r="AA218" s="346">
        <f t="shared" si="47"/>
        <v>0</v>
      </c>
      <c r="AB218" s="344">
        <f>IF(Y218&gt;0,VLOOKUP($Y218,'Reference Data 2'!$B$7:$C$71,2),0)</f>
        <v>0</v>
      </c>
      <c r="AC218" s="347">
        <f t="shared" si="48"/>
        <v>0</v>
      </c>
      <c r="AD218" s="348">
        <f t="shared" si="49"/>
        <v>0</v>
      </c>
      <c r="AE218" s="349">
        <f>IF(Y218&gt;0,VLOOKUP($Y218,'Reference Data 2'!$B$9:$D$71,3),0)</f>
        <v>0</v>
      </c>
      <c r="AF218" s="347">
        <f t="shared" si="50"/>
        <v>0</v>
      </c>
      <c r="AG218" s="346">
        <f t="shared" si="51"/>
        <v>0</v>
      </c>
      <c r="AH218" s="350">
        <f t="shared" si="52"/>
        <v>0</v>
      </c>
      <c r="AI218" s="351">
        <f t="shared" si="53"/>
        <v>0</v>
      </c>
      <c r="AJ218" s="352">
        <f t="shared" si="54"/>
        <v>0</v>
      </c>
      <c r="AK218" s="349">
        <f>IF(AA218&gt;0,VLOOKUP(C218,'Reference Data 1'!$N$13:$O$17,2),0)</f>
        <v>0</v>
      </c>
      <c r="AL218" s="346">
        <f t="shared" si="55"/>
        <v>0</v>
      </c>
      <c r="AM218" s="353">
        <f t="shared" si="56"/>
        <v>0</v>
      </c>
      <c r="AN218" s="354">
        <f t="shared" si="57"/>
        <v>0</v>
      </c>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row>
    <row r="219" spans="1:219" ht="13.9" customHeight="1">
      <c r="A219" s="392"/>
      <c r="B219" s="160"/>
      <c r="C219" s="161"/>
      <c r="D219" s="161"/>
      <c r="E219" s="255"/>
      <c r="F219" s="396">
        <v>0</v>
      </c>
      <c r="G219" s="181"/>
      <c r="H219" s="186"/>
      <c r="I219" s="162"/>
      <c r="J219" s="163"/>
      <c r="K219" s="164"/>
      <c r="L219" s="164"/>
      <c r="M219" s="187"/>
      <c r="N219" s="458"/>
      <c r="O219" s="463"/>
      <c r="P219" s="190"/>
      <c r="Q219" s="165"/>
      <c r="R219" s="166"/>
      <c r="S219" s="191"/>
      <c r="T219" s="195"/>
      <c r="U219" s="167"/>
      <c r="V219" s="196"/>
      <c r="W219" s="199">
        <f t="shared" si="44"/>
        <v>0</v>
      </c>
      <c r="X219" s="344">
        <f>IF(G219&gt;0,HLOOKUP(C219,'Utility Allowances'!$O$33:$S$34,2),0)</f>
        <v>0</v>
      </c>
      <c r="Y219" s="345">
        <f t="shared" si="45"/>
        <v>0</v>
      </c>
      <c r="Z219" s="168">
        <f t="shared" si="46"/>
        <v>0</v>
      </c>
      <c r="AA219" s="346">
        <f t="shared" si="47"/>
        <v>0</v>
      </c>
      <c r="AB219" s="344">
        <f>IF(Y219&gt;0,VLOOKUP($Y219,'Reference Data 2'!$B$7:$C$71,2),0)</f>
        <v>0</v>
      </c>
      <c r="AC219" s="347">
        <f t="shared" si="48"/>
        <v>0</v>
      </c>
      <c r="AD219" s="348">
        <f t="shared" si="49"/>
        <v>0</v>
      </c>
      <c r="AE219" s="349">
        <f>IF(Y219&gt;0,VLOOKUP($Y219,'Reference Data 2'!$B$9:$D$71,3),0)</f>
        <v>0</v>
      </c>
      <c r="AF219" s="347">
        <f t="shared" si="50"/>
        <v>0</v>
      </c>
      <c r="AG219" s="346">
        <f t="shared" si="51"/>
        <v>0</v>
      </c>
      <c r="AH219" s="350">
        <f t="shared" si="52"/>
        <v>0</v>
      </c>
      <c r="AI219" s="351">
        <f t="shared" si="53"/>
        <v>0</v>
      </c>
      <c r="AJ219" s="352">
        <f t="shared" si="54"/>
        <v>0</v>
      </c>
      <c r="AK219" s="349">
        <f>IF(AA219&gt;0,VLOOKUP(C219,'Reference Data 1'!$N$13:$O$17,2),0)</f>
        <v>0</v>
      </c>
      <c r="AL219" s="346">
        <f t="shared" si="55"/>
        <v>0</v>
      </c>
      <c r="AM219" s="353">
        <f t="shared" si="56"/>
        <v>0</v>
      </c>
      <c r="AN219" s="354">
        <f t="shared" si="57"/>
        <v>0</v>
      </c>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row>
    <row r="220" spans="1:219" ht="13.9" customHeight="1">
      <c r="A220" s="392"/>
      <c r="B220" s="160"/>
      <c r="C220" s="161"/>
      <c r="D220" s="161"/>
      <c r="E220" s="255"/>
      <c r="F220" s="396">
        <v>0</v>
      </c>
      <c r="G220" s="181"/>
      <c r="H220" s="186"/>
      <c r="I220" s="162"/>
      <c r="J220" s="163"/>
      <c r="K220" s="164"/>
      <c r="L220" s="164"/>
      <c r="M220" s="187"/>
      <c r="N220" s="458"/>
      <c r="O220" s="463"/>
      <c r="P220" s="190"/>
      <c r="Q220" s="165"/>
      <c r="R220" s="166"/>
      <c r="S220" s="191"/>
      <c r="T220" s="195"/>
      <c r="U220" s="167"/>
      <c r="V220" s="196"/>
      <c r="W220" s="199">
        <f t="shared" si="44"/>
        <v>0</v>
      </c>
      <c r="X220" s="344">
        <f>IF(G220&gt;0,HLOOKUP(C220,'Utility Allowances'!$O$33:$S$34,2),0)</f>
        <v>0</v>
      </c>
      <c r="Y220" s="345">
        <f t="shared" si="45"/>
        <v>0</v>
      </c>
      <c r="Z220" s="168">
        <f t="shared" si="46"/>
        <v>0</v>
      </c>
      <c r="AA220" s="346">
        <f t="shared" si="47"/>
        <v>0</v>
      </c>
      <c r="AB220" s="344">
        <f>IF(Y220&gt;0,VLOOKUP($Y220,'Reference Data 2'!$B$7:$C$71,2),0)</f>
        <v>0</v>
      </c>
      <c r="AC220" s="347">
        <f t="shared" si="48"/>
        <v>0</v>
      </c>
      <c r="AD220" s="348">
        <f t="shared" si="49"/>
        <v>0</v>
      </c>
      <c r="AE220" s="349">
        <f>IF(Y220&gt;0,VLOOKUP($Y220,'Reference Data 2'!$B$9:$D$71,3),0)</f>
        <v>0</v>
      </c>
      <c r="AF220" s="347">
        <f t="shared" si="50"/>
        <v>0</v>
      </c>
      <c r="AG220" s="346">
        <f t="shared" si="51"/>
        <v>0</v>
      </c>
      <c r="AH220" s="350">
        <f t="shared" si="52"/>
        <v>0</v>
      </c>
      <c r="AI220" s="351">
        <f t="shared" si="53"/>
        <v>0</v>
      </c>
      <c r="AJ220" s="352">
        <f t="shared" si="54"/>
        <v>0</v>
      </c>
      <c r="AK220" s="349">
        <f>IF(AA220&gt;0,VLOOKUP(C220,'Reference Data 1'!$N$13:$O$17,2),0)</f>
        <v>0</v>
      </c>
      <c r="AL220" s="346">
        <f t="shared" si="55"/>
        <v>0</v>
      </c>
      <c r="AM220" s="353">
        <f t="shared" si="56"/>
        <v>0</v>
      </c>
      <c r="AN220" s="354">
        <f t="shared" si="57"/>
        <v>0</v>
      </c>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c r="GU220" s="23"/>
      <c r="GV220" s="23"/>
      <c r="GW220" s="23"/>
      <c r="GX220" s="23"/>
      <c r="GY220" s="23"/>
      <c r="GZ220" s="23"/>
      <c r="HA220" s="23"/>
      <c r="HB220" s="23"/>
      <c r="HC220" s="23"/>
      <c r="HD220" s="23"/>
      <c r="HE220" s="23"/>
      <c r="HF220" s="23"/>
      <c r="HG220" s="23"/>
      <c r="HH220" s="23"/>
      <c r="HI220" s="23"/>
      <c r="HJ220" s="23"/>
      <c r="HK220" s="23"/>
    </row>
    <row r="221" spans="1:219" ht="13.9" customHeight="1">
      <c r="A221" s="392"/>
      <c r="B221" s="160"/>
      <c r="C221" s="161"/>
      <c r="D221" s="161"/>
      <c r="E221" s="255"/>
      <c r="F221" s="396">
        <v>0</v>
      </c>
      <c r="G221" s="181"/>
      <c r="H221" s="186"/>
      <c r="I221" s="162"/>
      <c r="J221" s="163"/>
      <c r="K221" s="164"/>
      <c r="L221" s="164"/>
      <c r="M221" s="187"/>
      <c r="N221" s="458"/>
      <c r="O221" s="463"/>
      <c r="P221" s="190"/>
      <c r="Q221" s="165"/>
      <c r="R221" s="166"/>
      <c r="S221" s="191"/>
      <c r="T221" s="195"/>
      <c r="U221" s="167"/>
      <c r="V221" s="196"/>
      <c r="W221" s="199">
        <f t="shared" si="44"/>
        <v>0</v>
      </c>
      <c r="X221" s="344">
        <f>IF(G221&gt;0,HLOOKUP(C221,'Utility Allowances'!$O$33:$S$34,2),0)</f>
        <v>0</v>
      </c>
      <c r="Y221" s="345">
        <f t="shared" si="45"/>
        <v>0</v>
      </c>
      <c r="Z221" s="168">
        <f t="shared" si="46"/>
        <v>0</v>
      </c>
      <c r="AA221" s="346">
        <f t="shared" si="47"/>
        <v>0</v>
      </c>
      <c r="AB221" s="344">
        <f>IF(Y221&gt;0,VLOOKUP($Y221,'Reference Data 2'!$B$7:$C$71,2),0)</f>
        <v>0</v>
      </c>
      <c r="AC221" s="347">
        <f t="shared" si="48"/>
        <v>0</v>
      </c>
      <c r="AD221" s="348">
        <f t="shared" si="49"/>
        <v>0</v>
      </c>
      <c r="AE221" s="349">
        <f>IF(Y221&gt;0,VLOOKUP($Y221,'Reference Data 2'!$B$9:$D$71,3),0)</f>
        <v>0</v>
      </c>
      <c r="AF221" s="347">
        <f t="shared" si="50"/>
        <v>0</v>
      </c>
      <c r="AG221" s="346">
        <f t="shared" si="51"/>
        <v>0</v>
      </c>
      <c r="AH221" s="350">
        <f t="shared" si="52"/>
        <v>0</v>
      </c>
      <c r="AI221" s="351">
        <f t="shared" si="53"/>
        <v>0</v>
      </c>
      <c r="AJ221" s="352">
        <f t="shared" si="54"/>
        <v>0</v>
      </c>
      <c r="AK221" s="349">
        <f>IF(AA221&gt;0,VLOOKUP(C221,'Reference Data 1'!$N$13:$O$17,2),0)</f>
        <v>0</v>
      </c>
      <c r="AL221" s="346">
        <f t="shared" si="55"/>
        <v>0</v>
      </c>
      <c r="AM221" s="353">
        <f t="shared" si="56"/>
        <v>0</v>
      </c>
      <c r="AN221" s="354">
        <f t="shared" si="57"/>
        <v>0</v>
      </c>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c r="FO221" s="23"/>
      <c r="FP221" s="23"/>
      <c r="FQ221" s="23"/>
      <c r="FR221" s="23"/>
      <c r="FS221" s="23"/>
      <c r="FT221" s="23"/>
      <c r="FU221" s="23"/>
      <c r="FV221" s="23"/>
      <c r="FW221" s="23"/>
      <c r="FX221" s="23"/>
      <c r="FY221" s="23"/>
      <c r="FZ221" s="23"/>
      <c r="GA221" s="23"/>
      <c r="GB221" s="23"/>
      <c r="GC221" s="23"/>
      <c r="GD221" s="23"/>
      <c r="GE221" s="23"/>
      <c r="GF221" s="23"/>
      <c r="GG221" s="23"/>
      <c r="GH221" s="23"/>
      <c r="GI221" s="23"/>
      <c r="GJ221" s="23"/>
      <c r="GK221" s="23"/>
      <c r="GL221" s="23"/>
      <c r="GM221" s="23"/>
      <c r="GN221" s="23"/>
      <c r="GO221" s="23"/>
      <c r="GP221" s="23"/>
      <c r="GQ221" s="23"/>
      <c r="GR221" s="23"/>
      <c r="GS221" s="23"/>
      <c r="GT221" s="23"/>
      <c r="GU221" s="23"/>
      <c r="GV221" s="23"/>
      <c r="GW221" s="23"/>
      <c r="GX221" s="23"/>
      <c r="GY221" s="23"/>
      <c r="GZ221" s="23"/>
      <c r="HA221" s="23"/>
      <c r="HB221" s="23"/>
      <c r="HC221" s="23"/>
      <c r="HD221" s="23"/>
      <c r="HE221" s="23"/>
      <c r="HF221" s="23"/>
      <c r="HG221" s="23"/>
      <c r="HH221" s="23"/>
      <c r="HI221" s="23"/>
      <c r="HJ221" s="23"/>
      <c r="HK221" s="23"/>
    </row>
    <row r="222" spans="1:219" ht="13.9" customHeight="1">
      <c r="A222" s="392"/>
      <c r="B222" s="160"/>
      <c r="C222" s="161"/>
      <c r="D222" s="161"/>
      <c r="E222" s="255"/>
      <c r="F222" s="396">
        <v>0</v>
      </c>
      <c r="G222" s="181"/>
      <c r="H222" s="186"/>
      <c r="I222" s="162"/>
      <c r="J222" s="163"/>
      <c r="K222" s="164"/>
      <c r="L222" s="164"/>
      <c r="M222" s="187"/>
      <c r="N222" s="458"/>
      <c r="O222" s="463"/>
      <c r="P222" s="190"/>
      <c r="Q222" s="165"/>
      <c r="R222" s="166"/>
      <c r="S222" s="191"/>
      <c r="T222" s="195"/>
      <c r="U222" s="167"/>
      <c r="V222" s="196"/>
      <c r="W222" s="199">
        <f t="shared" si="44"/>
        <v>0</v>
      </c>
      <c r="X222" s="344">
        <f>IF(G222&gt;0,HLOOKUP(C222,'Utility Allowances'!$O$33:$S$34,2),0)</f>
        <v>0</v>
      </c>
      <c r="Y222" s="345">
        <f t="shared" si="45"/>
        <v>0</v>
      </c>
      <c r="Z222" s="168">
        <f t="shared" si="46"/>
        <v>0</v>
      </c>
      <c r="AA222" s="346">
        <f t="shared" si="47"/>
        <v>0</v>
      </c>
      <c r="AB222" s="344">
        <f>IF(Y222&gt;0,VLOOKUP($Y222,'Reference Data 2'!$B$7:$C$71,2),0)</f>
        <v>0</v>
      </c>
      <c r="AC222" s="347">
        <f t="shared" si="48"/>
        <v>0</v>
      </c>
      <c r="AD222" s="348">
        <f t="shared" si="49"/>
        <v>0</v>
      </c>
      <c r="AE222" s="349">
        <f>IF(Y222&gt;0,VLOOKUP($Y222,'Reference Data 2'!$B$9:$D$71,3),0)</f>
        <v>0</v>
      </c>
      <c r="AF222" s="347">
        <f t="shared" si="50"/>
        <v>0</v>
      </c>
      <c r="AG222" s="346">
        <f t="shared" si="51"/>
        <v>0</v>
      </c>
      <c r="AH222" s="350">
        <f t="shared" si="52"/>
        <v>0</v>
      </c>
      <c r="AI222" s="351">
        <f t="shared" si="53"/>
        <v>0</v>
      </c>
      <c r="AJ222" s="352">
        <f t="shared" si="54"/>
        <v>0</v>
      </c>
      <c r="AK222" s="349">
        <f>IF(AA222&gt;0,VLOOKUP(C222,'Reference Data 1'!$N$13:$O$17,2),0)</f>
        <v>0</v>
      </c>
      <c r="AL222" s="346">
        <f t="shared" si="55"/>
        <v>0</v>
      </c>
      <c r="AM222" s="353">
        <f t="shared" si="56"/>
        <v>0</v>
      </c>
      <c r="AN222" s="354">
        <f t="shared" si="57"/>
        <v>0</v>
      </c>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c r="FO222" s="23"/>
      <c r="FP222" s="23"/>
      <c r="FQ222" s="23"/>
      <c r="FR222" s="23"/>
      <c r="FS222" s="23"/>
      <c r="FT222" s="23"/>
      <c r="FU222" s="23"/>
      <c r="FV222" s="23"/>
      <c r="FW222" s="23"/>
      <c r="FX222" s="23"/>
      <c r="FY222" s="23"/>
      <c r="FZ222" s="23"/>
      <c r="GA222" s="23"/>
      <c r="GB222" s="23"/>
      <c r="GC222" s="23"/>
      <c r="GD222" s="23"/>
      <c r="GE222" s="23"/>
      <c r="GF222" s="23"/>
      <c r="GG222" s="23"/>
      <c r="GH222" s="23"/>
      <c r="GI222" s="23"/>
      <c r="GJ222" s="23"/>
      <c r="GK222" s="23"/>
      <c r="GL222" s="23"/>
      <c r="GM222" s="23"/>
      <c r="GN222" s="23"/>
      <c r="GO222" s="23"/>
      <c r="GP222" s="23"/>
      <c r="GQ222" s="23"/>
      <c r="GR222" s="23"/>
      <c r="GS222" s="23"/>
      <c r="GT222" s="23"/>
      <c r="GU222" s="23"/>
      <c r="GV222" s="23"/>
      <c r="GW222" s="23"/>
      <c r="GX222" s="23"/>
      <c r="GY222" s="23"/>
      <c r="GZ222" s="23"/>
      <c r="HA222" s="23"/>
      <c r="HB222" s="23"/>
      <c r="HC222" s="23"/>
      <c r="HD222" s="23"/>
      <c r="HE222" s="23"/>
      <c r="HF222" s="23"/>
      <c r="HG222" s="23"/>
      <c r="HH222" s="23"/>
      <c r="HI222" s="23"/>
      <c r="HJ222" s="23"/>
      <c r="HK222" s="23"/>
    </row>
    <row r="223" spans="1:219" ht="13.9" customHeight="1">
      <c r="A223" s="392"/>
      <c r="B223" s="160"/>
      <c r="C223" s="161"/>
      <c r="D223" s="161"/>
      <c r="E223" s="255"/>
      <c r="F223" s="396">
        <v>0</v>
      </c>
      <c r="G223" s="181"/>
      <c r="H223" s="186"/>
      <c r="I223" s="162"/>
      <c r="J223" s="163"/>
      <c r="K223" s="164"/>
      <c r="L223" s="164"/>
      <c r="M223" s="187"/>
      <c r="N223" s="458"/>
      <c r="O223" s="463"/>
      <c r="P223" s="190"/>
      <c r="Q223" s="165"/>
      <c r="R223" s="166"/>
      <c r="S223" s="191"/>
      <c r="T223" s="195"/>
      <c r="U223" s="167"/>
      <c r="V223" s="196"/>
      <c r="W223" s="199">
        <f t="shared" si="44"/>
        <v>0</v>
      </c>
      <c r="X223" s="344">
        <f>IF(G223&gt;0,HLOOKUP(C223,'Utility Allowances'!$O$33:$S$34,2),0)</f>
        <v>0</v>
      </c>
      <c r="Y223" s="345">
        <f t="shared" si="45"/>
        <v>0</v>
      </c>
      <c r="Z223" s="168">
        <f t="shared" si="46"/>
        <v>0</v>
      </c>
      <c r="AA223" s="346">
        <f t="shared" si="47"/>
        <v>0</v>
      </c>
      <c r="AB223" s="344">
        <f>IF(Y223&gt;0,VLOOKUP($Y223,'Reference Data 2'!$B$7:$C$71,2),0)</f>
        <v>0</v>
      </c>
      <c r="AC223" s="347">
        <f t="shared" si="48"/>
        <v>0</v>
      </c>
      <c r="AD223" s="348">
        <f t="shared" si="49"/>
        <v>0</v>
      </c>
      <c r="AE223" s="349">
        <f>IF(Y223&gt;0,VLOOKUP($Y223,'Reference Data 2'!$B$9:$D$71,3),0)</f>
        <v>0</v>
      </c>
      <c r="AF223" s="347">
        <f t="shared" si="50"/>
        <v>0</v>
      </c>
      <c r="AG223" s="346">
        <f t="shared" si="51"/>
        <v>0</v>
      </c>
      <c r="AH223" s="350">
        <f t="shared" si="52"/>
        <v>0</v>
      </c>
      <c r="AI223" s="351">
        <f t="shared" si="53"/>
        <v>0</v>
      </c>
      <c r="AJ223" s="352">
        <f t="shared" si="54"/>
        <v>0</v>
      </c>
      <c r="AK223" s="349">
        <f>IF(AA223&gt;0,VLOOKUP(C223,'Reference Data 1'!$N$13:$O$17,2),0)</f>
        <v>0</v>
      </c>
      <c r="AL223" s="346">
        <f t="shared" si="55"/>
        <v>0</v>
      </c>
      <c r="AM223" s="353">
        <f t="shared" si="56"/>
        <v>0</v>
      </c>
      <c r="AN223" s="354">
        <f t="shared" si="57"/>
        <v>0</v>
      </c>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c r="GX223" s="23"/>
      <c r="GY223" s="23"/>
      <c r="GZ223" s="23"/>
      <c r="HA223" s="23"/>
      <c r="HB223" s="23"/>
      <c r="HC223" s="23"/>
      <c r="HD223" s="23"/>
      <c r="HE223" s="23"/>
      <c r="HF223" s="23"/>
      <c r="HG223" s="23"/>
      <c r="HH223" s="23"/>
      <c r="HI223" s="23"/>
      <c r="HJ223" s="23"/>
      <c r="HK223" s="23"/>
    </row>
    <row r="224" spans="1:219" ht="13.9" customHeight="1">
      <c r="A224" s="392"/>
      <c r="B224" s="160"/>
      <c r="C224" s="161"/>
      <c r="D224" s="161"/>
      <c r="E224" s="255"/>
      <c r="F224" s="396">
        <v>0</v>
      </c>
      <c r="G224" s="181"/>
      <c r="H224" s="186"/>
      <c r="I224" s="162"/>
      <c r="J224" s="163"/>
      <c r="K224" s="164"/>
      <c r="L224" s="164"/>
      <c r="M224" s="187"/>
      <c r="N224" s="458"/>
      <c r="O224" s="463"/>
      <c r="P224" s="190"/>
      <c r="Q224" s="165"/>
      <c r="R224" s="166"/>
      <c r="S224" s="191"/>
      <c r="T224" s="195"/>
      <c r="U224" s="167"/>
      <c r="V224" s="196"/>
      <c r="W224" s="199">
        <f t="shared" si="44"/>
        <v>0</v>
      </c>
      <c r="X224" s="344">
        <f>IF(G224&gt;0,HLOOKUP(C224,'Utility Allowances'!$O$33:$S$34,2),0)</f>
        <v>0</v>
      </c>
      <c r="Y224" s="345">
        <f t="shared" si="45"/>
        <v>0</v>
      </c>
      <c r="Z224" s="168">
        <f t="shared" si="46"/>
        <v>0</v>
      </c>
      <c r="AA224" s="346">
        <f t="shared" si="47"/>
        <v>0</v>
      </c>
      <c r="AB224" s="344">
        <f>IF(Y224&gt;0,VLOOKUP($Y224,'Reference Data 2'!$B$7:$C$71,2),0)</f>
        <v>0</v>
      </c>
      <c r="AC224" s="347">
        <f t="shared" si="48"/>
        <v>0</v>
      </c>
      <c r="AD224" s="348">
        <f t="shared" si="49"/>
        <v>0</v>
      </c>
      <c r="AE224" s="349">
        <f>IF(Y224&gt;0,VLOOKUP($Y224,'Reference Data 2'!$B$9:$D$71,3),0)</f>
        <v>0</v>
      </c>
      <c r="AF224" s="347">
        <f t="shared" si="50"/>
        <v>0</v>
      </c>
      <c r="AG224" s="346">
        <f t="shared" si="51"/>
        <v>0</v>
      </c>
      <c r="AH224" s="350">
        <f t="shared" si="52"/>
        <v>0</v>
      </c>
      <c r="AI224" s="351">
        <f t="shared" si="53"/>
        <v>0</v>
      </c>
      <c r="AJ224" s="352">
        <f t="shared" si="54"/>
        <v>0</v>
      </c>
      <c r="AK224" s="349">
        <f>IF(AA224&gt;0,VLOOKUP(C224,'Reference Data 1'!$N$13:$O$17,2),0)</f>
        <v>0</v>
      </c>
      <c r="AL224" s="346">
        <f t="shared" si="55"/>
        <v>0</v>
      </c>
      <c r="AM224" s="353">
        <f t="shared" si="56"/>
        <v>0</v>
      </c>
      <c r="AN224" s="354">
        <f t="shared" si="57"/>
        <v>0</v>
      </c>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row>
    <row r="225" spans="1:219" ht="13.9" customHeight="1">
      <c r="A225" s="392"/>
      <c r="B225" s="160"/>
      <c r="C225" s="161"/>
      <c r="D225" s="161"/>
      <c r="E225" s="255"/>
      <c r="F225" s="396">
        <v>0</v>
      </c>
      <c r="G225" s="181"/>
      <c r="H225" s="186"/>
      <c r="I225" s="162"/>
      <c r="J225" s="163"/>
      <c r="K225" s="164"/>
      <c r="L225" s="164"/>
      <c r="M225" s="187"/>
      <c r="N225" s="458"/>
      <c r="O225" s="463"/>
      <c r="P225" s="190"/>
      <c r="Q225" s="165"/>
      <c r="R225" s="166"/>
      <c r="S225" s="191"/>
      <c r="T225" s="195"/>
      <c r="U225" s="167"/>
      <c r="V225" s="196"/>
      <c r="W225" s="199">
        <f t="shared" si="44"/>
        <v>0</v>
      </c>
      <c r="X225" s="344">
        <f>IF(G225&gt;0,HLOOKUP(C225,'Utility Allowances'!$O$33:$S$34,2),0)</f>
        <v>0</v>
      </c>
      <c r="Y225" s="345">
        <f t="shared" si="45"/>
        <v>0</v>
      </c>
      <c r="Z225" s="168">
        <f t="shared" si="46"/>
        <v>0</v>
      </c>
      <c r="AA225" s="346">
        <f t="shared" si="47"/>
        <v>0</v>
      </c>
      <c r="AB225" s="344">
        <f>IF(Y225&gt;0,VLOOKUP($Y225,'Reference Data 2'!$B$7:$C$71,2),0)</f>
        <v>0</v>
      </c>
      <c r="AC225" s="347">
        <f t="shared" si="48"/>
        <v>0</v>
      </c>
      <c r="AD225" s="348">
        <f t="shared" si="49"/>
        <v>0</v>
      </c>
      <c r="AE225" s="349">
        <f>IF(Y225&gt;0,VLOOKUP($Y225,'Reference Data 2'!$B$9:$D$71,3),0)</f>
        <v>0</v>
      </c>
      <c r="AF225" s="347">
        <f t="shared" si="50"/>
        <v>0</v>
      </c>
      <c r="AG225" s="346">
        <f t="shared" si="51"/>
        <v>0</v>
      </c>
      <c r="AH225" s="350">
        <f t="shared" si="52"/>
        <v>0</v>
      </c>
      <c r="AI225" s="351">
        <f t="shared" si="53"/>
        <v>0</v>
      </c>
      <c r="AJ225" s="352">
        <f t="shared" si="54"/>
        <v>0</v>
      </c>
      <c r="AK225" s="349">
        <f>IF(AA225&gt;0,VLOOKUP(C225,'Reference Data 1'!$N$13:$O$17,2),0)</f>
        <v>0</v>
      </c>
      <c r="AL225" s="346">
        <f t="shared" si="55"/>
        <v>0</v>
      </c>
      <c r="AM225" s="353">
        <f t="shared" si="56"/>
        <v>0</v>
      </c>
      <c r="AN225" s="354">
        <f t="shared" si="57"/>
        <v>0</v>
      </c>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row>
    <row r="226" spans="1:219" ht="13.9" customHeight="1">
      <c r="A226" s="392"/>
      <c r="B226" s="160"/>
      <c r="C226" s="161"/>
      <c r="D226" s="161"/>
      <c r="E226" s="255"/>
      <c r="F226" s="396">
        <v>0</v>
      </c>
      <c r="G226" s="181"/>
      <c r="H226" s="186"/>
      <c r="I226" s="162"/>
      <c r="J226" s="163"/>
      <c r="K226" s="164"/>
      <c r="L226" s="164"/>
      <c r="M226" s="187"/>
      <c r="N226" s="458"/>
      <c r="O226" s="463"/>
      <c r="P226" s="190"/>
      <c r="Q226" s="165"/>
      <c r="R226" s="166"/>
      <c r="S226" s="191"/>
      <c r="T226" s="195"/>
      <c r="U226" s="167"/>
      <c r="V226" s="196"/>
      <c r="W226" s="199">
        <f t="shared" si="44"/>
        <v>0</v>
      </c>
      <c r="X226" s="344">
        <f>IF(G226&gt;0,HLOOKUP(C226,'Utility Allowances'!$O$33:$S$34,2),0)</f>
        <v>0</v>
      </c>
      <c r="Y226" s="345">
        <f t="shared" si="45"/>
        <v>0</v>
      </c>
      <c r="Z226" s="168">
        <f t="shared" si="46"/>
        <v>0</v>
      </c>
      <c r="AA226" s="346">
        <f t="shared" si="47"/>
        <v>0</v>
      </c>
      <c r="AB226" s="344">
        <f>IF(Y226&gt;0,VLOOKUP($Y226,'Reference Data 2'!$B$7:$C$71,2),0)</f>
        <v>0</v>
      </c>
      <c r="AC226" s="347">
        <f t="shared" si="48"/>
        <v>0</v>
      </c>
      <c r="AD226" s="348">
        <f t="shared" si="49"/>
        <v>0</v>
      </c>
      <c r="AE226" s="349">
        <f>IF(Y226&gt;0,VLOOKUP($Y226,'Reference Data 2'!$B$9:$D$71,3),0)</f>
        <v>0</v>
      </c>
      <c r="AF226" s="347">
        <f t="shared" si="50"/>
        <v>0</v>
      </c>
      <c r="AG226" s="346">
        <f t="shared" si="51"/>
        <v>0</v>
      </c>
      <c r="AH226" s="350">
        <f t="shared" si="52"/>
        <v>0</v>
      </c>
      <c r="AI226" s="351">
        <f t="shared" si="53"/>
        <v>0</v>
      </c>
      <c r="AJ226" s="352">
        <f t="shared" si="54"/>
        <v>0</v>
      </c>
      <c r="AK226" s="349">
        <f>IF(AA226&gt;0,VLOOKUP(C226,'Reference Data 1'!$N$13:$O$17,2),0)</f>
        <v>0</v>
      </c>
      <c r="AL226" s="346">
        <f t="shared" si="55"/>
        <v>0</v>
      </c>
      <c r="AM226" s="353">
        <f t="shared" si="56"/>
        <v>0</v>
      </c>
      <c r="AN226" s="354">
        <f t="shared" si="57"/>
        <v>0</v>
      </c>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row>
    <row r="227" spans="1:219" ht="13.9" customHeight="1">
      <c r="A227" s="392"/>
      <c r="B227" s="160"/>
      <c r="C227" s="161"/>
      <c r="D227" s="161"/>
      <c r="E227" s="255"/>
      <c r="F227" s="396">
        <v>0</v>
      </c>
      <c r="G227" s="181"/>
      <c r="H227" s="186"/>
      <c r="I227" s="162"/>
      <c r="J227" s="163"/>
      <c r="K227" s="164"/>
      <c r="L227" s="164"/>
      <c r="M227" s="187"/>
      <c r="N227" s="458"/>
      <c r="O227" s="463"/>
      <c r="P227" s="190"/>
      <c r="Q227" s="165"/>
      <c r="R227" s="166"/>
      <c r="S227" s="191"/>
      <c r="T227" s="195"/>
      <c r="U227" s="167"/>
      <c r="V227" s="196"/>
      <c r="W227" s="199">
        <f t="shared" si="44"/>
        <v>0</v>
      </c>
      <c r="X227" s="344">
        <f>IF(G227&gt;0,HLOOKUP(C227,'Utility Allowances'!$O$33:$S$34,2),0)</f>
        <v>0</v>
      </c>
      <c r="Y227" s="345">
        <f t="shared" si="45"/>
        <v>0</v>
      </c>
      <c r="Z227" s="168">
        <f t="shared" si="46"/>
        <v>0</v>
      </c>
      <c r="AA227" s="346">
        <f t="shared" si="47"/>
        <v>0</v>
      </c>
      <c r="AB227" s="344">
        <f>IF(Y227&gt;0,VLOOKUP($Y227,'Reference Data 2'!$B$7:$C$71,2),0)</f>
        <v>0</v>
      </c>
      <c r="AC227" s="347">
        <f t="shared" si="48"/>
        <v>0</v>
      </c>
      <c r="AD227" s="348">
        <f t="shared" si="49"/>
        <v>0</v>
      </c>
      <c r="AE227" s="349">
        <f>IF(Y227&gt;0,VLOOKUP($Y227,'Reference Data 2'!$B$9:$D$71,3),0)</f>
        <v>0</v>
      </c>
      <c r="AF227" s="347">
        <f t="shared" si="50"/>
        <v>0</v>
      </c>
      <c r="AG227" s="346">
        <f t="shared" si="51"/>
        <v>0</v>
      </c>
      <c r="AH227" s="350">
        <f t="shared" si="52"/>
        <v>0</v>
      </c>
      <c r="AI227" s="351">
        <f t="shared" si="53"/>
        <v>0</v>
      </c>
      <c r="AJ227" s="352">
        <f t="shared" si="54"/>
        <v>0</v>
      </c>
      <c r="AK227" s="349">
        <f>IF(AA227&gt;0,VLOOKUP(C227,'Reference Data 1'!$N$13:$O$17,2),0)</f>
        <v>0</v>
      </c>
      <c r="AL227" s="346">
        <f t="shared" si="55"/>
        <v>0</v>
      </c>
      <c r="AM227" s="353">
        <f t="shared" si="56"/>
        <v>0</v>
      </c>
      <c r="AN227" s="354">
        <f t="shared" si="57"/>
        <v>0</v>
      </c>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c r="FX227" s="23"/>
      <c r="FY227" s="23"/>
      <c r="FZ227" s="23"/>
      <c r="GA227" s="23"/>
      <c r="GB227" s="23"/>
      <c r="GC227" s="23"/>
      <c r="GD227" s="23"/>
      <c r="GE227" s="23"/>
      <c r="GF227" s="23"/>
      <c r="GG227" s="23"/>
      <c r="GH227" s="23"/>
      <c r="GI227" s="23"/>
      <c r="GJ227" s="23"/>
      <c r="GK227" s="23"/>
      <c r="GL227" s="23"/>
      <c r="GM227" s="23"/>
      <c r="GN227" s="23"/>
      <c r="GO227" s="23"/>
      <c r="GP227" s="23"/>
      <c r="GQ227" s="23"/>
      <c r="GR227" s="23"/>
      <c r="GS227" s="23"/>
      <c r="GT227" s="23"/>
      <c r="GU227" s="23"/>
      <c r="GV227" s="23"/>
      <c r="GW227" s="23"/>
      <c r="GX227" s="23"/>
      <c r="GY227" s="23"/>
      <c r="GZ227" s="23"/>
      <c r="HA227" s="23"/>
      <c r="HB227" s="23"/>
      <c r="HC227" s="23"/>
      <c r="HD227" s="23"/>
      <c r="HE227" s="23"/>
      <c r="HF227" s="23"/>
      <c r="HG227" s="23"/>
      <c r="HH227" s="23"/>
      <c r="HI227" s="23"/>
      <c r="HJ227" s="23"/>
      <c r="HK227" s="23"/>
    </row>
    <row r="228" spans="1:219" ht="13.9" customHeight="1">
      <c r="A228" s="392"/>
      <c r="B228" s="160"/>
      <c r="C228" s="161"/>
      <c r="D228" s="161"/>
      <c r="E228" s="255"/>
      <c r="F228" s="396">
        <v>0</v>
      </c>
      <c r="G228" s="181"/>
      <c r="H228" s="186"/>
      <c r="I228" s="162"/>
      <c r="J228" s="163"/>
      <c r="K228" s="164"/>
      <c r="L228" s="164"/>
      <c r="M228" s="187"/>
      <c r="N228" s="458"/>
      <c r="O228" s="463"/>
      <c r="P228" s="190"/>
      <c r="Q228" s="165"/>
      <c r="R228" s="166"/>
      <c r="S228" s="191"/>
      <c r="T228" s="195"/>
      <c r="U228" s="167"/>
      <c r="V228" s="196"/>
      <c r="W228" s="199">
        <f t="shared" si="44"/>
        <v>0</v>
      </c>
      <c r="X228" s="344">
        <f>IF(G228&gt;0,HLOOKUP(C228,'Utility Allowances'!$O$33:$S$34,2),0)</f>
        <v>0</v>
      </c>
      <c r="Y228" s="345">
        <f t="shared" si="45"/>
        <v>0</v>
      </c>
      <c r="Z228" s="168">
        <f t="shared" si="46"/>
        <v>0</v>
      </c>
      <c r="AA228" s="346">
        <f t="shared" si="47"/>
        <v>0</v>
      </c>
      <c r="AB228" s="344">
        <f>IF(Y228&gt;0,VLOOKUP($Y228,'Reference Data 2'!$B$7:$C$71,2),0)</f>
        <v>0</v>
      </c>
      <c r="AC228" s="347">
        <f t="shared" si="48"/>
        <v>0</v>
      </c>
      <c r="AD228" s="348">
        <f t="shared" si="49"/>
        <v>0</v>
      </c>
      <c r="AE228" s="349">
        <f>IF(Y228&gt;0,VLOOKUP($Y228,'Reference Data 2'!$B$9:$D$71,3),0)</f>
        <v>0</v>
      </c>
      <c r="AF228" s="347">
        <f t="shared" si="50"/>
        <v>0</v>
      </c>
      <c r="AG228" s="346">
        <f t="shared" si="51"/>
        <v>0</v>
      </c>
      <c r="AH228" s="350">
        <f t="shared" si="52"/>
        <v>0</v>
      </c>
      <c r="AI228" s="351">
        <f t="shared" si="53"/>
        <v>0</v>
      </c>
      <c r="AJ228" s="352">
        <f t="shared" si="54"/>
        <v>0</v>
      </c>
      <c r="AK228" s="349">
        <f>IF(AA228&gt;0,VLOOKUP(C228,'Reference Data 1'!$N$13:$O$17,2),0)</f>
        <v>0</v>
      </c>
      <c r="AL228" s="346">
        <f t="shared" si="55"/>
        <v>0</v>
      </c>
      <c r="AM228" s="353">
        <f t="shared" si="56"/>
        <v>0</v>
      </c>
      <c r="AN228" s="354">
        <f t="shared" si="57"/>
        <v>0</v>
      </c>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c r="FO228" s="23"/>
      <c r="FP228" s="23"/>
      <c r="FQ228" s="23"/>
      <c r="FR228" s="23"/>
      <c r="FS228" s="23"/>
      <c r="FT228" s="23"/>
      <c r="FU228" s="23"/>
      <c r="FV228" s="23"/>
      <c r="FW228" s="23"/>
      <c r="FX228" s="23"/>
      <c r="FY228" s="23"/>
      <c r="FZ228" s="23"/>
      <c r="GA228" s="23"/>
      <c r="GB228" s="23"/>
      <c r="GC228" s="23"/>
      <c r="GD228" s="23"/>
      <c r="GE228" s="23"/>
      <c r="GF228" s="23"/>
      <c r="GG228" s="23"/>
      <c r="GH228" s="23"/>
      <c r="GI228" s="23"/>
      <c r="GJ228" s="23"/>
      <c r="GK228" s="23"/>
      <c r="GL228" s="23"/>
      <c r="GM228" s="23"/>
      <c r="GN228" s="23"/>
      <c r="GO228" s="23"/>
      <c r="GP228" s="23"/>
      <c r="GQ228" s="23"/>
      <c r="GR228" s="23"/>
      <c r="GS228" s="23"/>
      <c r="GT228" s="23"/>
      <c r="GU228" s="23"/>
      <c r="GV228" s="23"/>
      <c r="GW228" s="23"/>
      <c r="GX228" s="23"/>
      <c r="GY228" s="23"/>
      <c r="GZ228" s="23"/>
      <c r="HA228" s="23"/>
      <c r="HB228" s="23"/>
      <c r="HC228" s="23"/>
      <c r="HD228" s="23"/>
      <c r="HE228" s="23"/>
      <c r="HF228" s="23"/>
      <c r="HG228" s="23"/>
      <c r="HH228" s="23"/>
      <c r="HI228" s="23"/>
      <c r="HJ228" s="23"/>
      <c r="HK228" s="23"/>
    </row>
    <row r="229" spans="1:219" ht="13.9" customHeight="1">
      <c r="A229" s="392"/>
      <c r="B229" s="160"/>
      <c r="C229" s="161"/>
      <c r="D229" s="161"/>
      <c r="E229" s="255"/>
      <c r="F229" s="396">
        <v>0</v>
      </c>
      <c r="G229" s="181"/>
      <c r="H229" s="186"/>
      <c r="I229" s="162"/>
      <c r="J229" s="163"/>
      <c r="K229" s="164"/>
      <c r="L229" s="164"/>
      <c r="M229" s="187"/>
      <c r="N229" s="458"/>
      <c r="O229" s="463"/>
      <c r="P229" s="190"/>
      <c r="Q229" s="165"/>
      <c r="R229" s="166"/>
      <c r="S229" s="191"/>
      <c r="T229" s="195"/>
      <c r="U229" s="167"/>
      <c r="V229" s="196"/>
      <c r="W229" s="199">
        <f t="shared" si="44"/>
        <v>0</v>
      </c>
      <c r="X229" s="344">
        <f>IF(G229&gt;0,HLOOKUP(C229,'Utility Allowances'!$O$33:$S$34,2),0)</f>
        <v>0</v>
      </c>
      <c r="Y229" s="345">
        <f t="shared" si="45"/>
        <v>0</v>
      </c>
      <c r="Z229" s="168">
        <f t="shared" si="46"/>
        <v>0</v>
      </c>
      <c r="AA229" s="346">
        <f t="shared" si="47"/>
        <v>0</v>
      </c>
      <c r="AB229" s="344">
        <f>IF(Y229&gt;0,VLOOKUP($Y229,'Reference Data 2'!$B$7:$C$71,2),0)</f>
        <v>0</v>
      </c>
      <c r="AC229" s="347">
        <f t="shared" si="48"/>
        <v>0</v>
      </c>
      <c r="AD229" s="348">
        <f t="shared" si="49"/>
        <v>0</v>
      </c>
      <c r="AE229" s="349">
        <f>IF(Y229&gt;0,VLOOKUP($Y229,'Reference Data 2'!$B$9:$D$71,3),0)</f>
        <v>0</v>
      </c>
      <c r="AF229" s="347">
        <f t="shared" si="50"/>
        <v>0</v>
      </c>
      <c r="AG229" s="346">
        <f t="shared" si="51"/>
        <v>0</v>
      </c>
      <c r="AH229" s="350">
        <f t="shared" si="52"/>
        <v>0</v>
      </c>
      <c r="AI229" s="351">
        <f t="shared" si="53"/>
        <v>0</v>
      </c>
      <c r="AJ229" s="352">
        <f t="shared" si="54"/>
        <v>0</v>
      </c>
      <c r="AK229" s="349">
        <f>IF(AA229&gt;0,VLOOKUP(C229,'Reference Data 1'!$N$13:$O$17,2),0)</f>
        <v>0</v>
      </c>
      <c r="AL229" s="346">
        <f t="shared" si="55"/>
        <v>0</v>
      </c>
      <c r="AM229" s="353">
        <f t="shared" si="56"/>
        <v>0</v>
      </c>
      <c r="AN229" s="354">
        <f t="shared" si="57"/>
        <v>0</v>
      </c>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c r="FO229" s="23"/>
      <c r="FP229" s="23"/>
      <c r="FQ229" s="23"/>
      <c r="FR229" s="23"/>
      <c r="FS229" s="23"/>
      <c r="FT229" s="23"/>
      <c r="FU229" s="23"/>
      <c r="FV229" s="23"/>
      <c r="FW229" s="23"/>
      <c r="FX229" s="23"/>
      <c r="FY229" s="23"/>
      <c r="FZ229" s="23"/>
      <c r="GA229" s="23"/>
      <c r="GB229" s="23"/>
      <c r="GC229" s="23"/>
      <c r="GD229" s="23"/>
      <c r="GE229" s="23"/>
      <c r="GF229" s="23"/>
      <c r="GG229" s="23"/>
      <c r="GH229" s="23"/>
      <c r="GI229" s="23"/>
      <c r="GJ229" s="23"/>
      <c r="GK229" s="23"/>
      <c r="GL229" s="23"/>
      <c r="GM229" s="23"/>
      <c r="GN229" s="23"/>
      <c r="GO229" s="23"/>
      <c r="GP229" s="23"/>
      <c r="GQ229" s="23"/>
      <c r="GR229" s="23"/>
      <c r="GS229" s="23"/>
      <c r="GT229" s="23"/>
      <c r="GU229" s="23"/>
      <c r="GV229" s="23"/>
      <c r="GW229" s="23"/>
      <c r="GX229" s="23"/>
      <c r="GY229" s="23"/>
      <c r="GZ229" s="23"/>
      <c r="HA229" s="23"/>
      <c r="HB229" s="23"/>
      <c r="HC229" s="23"/>
      <c r="HD229" s="23"/>
      <c r="HE229" s="23"/>
      <c r="HF229" s="23"/>
      <c r="HG229" s="23"/>
      <c r="HH229" s="23"/>
      <c r="HI229" s="23"/>
      <c r="HJ229" s="23"/>
      <c r="HK229" s="23"/>
    </row>
    <row r="230" spans="1:219" ht="13.9" customHeight="1">
      <c r="A230" s="392"/>
      <c r="B230" s="160"/>
      <c r="C230" s="161"/>
      <c r="D230" s="161"/>
      <c r="E230" s="255"/>
      <c r="F230" s="396">
        <v>0</v>
      </c>
      <c r="G230" s="181"/>
      <c r="H230" s="186"/>
      <c r="I230" s="162"/>
      <c r="J230" s="163"/>
      <c r="K230" s="164"/>
      <c r="L230" s="164"/>
      <c r="M230" s="187"/>
      <c r="N230" s="458"/>
      <c r="O230" s="463"/>
      <c r="P230" s="190"/>
      <c r="Q230" s="165"/>
      <c r="R230" s="166"/>
      <c r="S230" s="191"/>
      <c r="T230" s="195"/>
      <c r="U230" s="167"/>
      <c r="V230" s="196"/>
      <c r="W230" s="199">
        <f t="shared" si="44"/>
        <v>0</v>
      </c>
      <c r="X230" s="344">
        <f>IF(G230&gt;0,HLOOKUP(C230,'Utility Allowances'!$O$33:$S$34,2),0)</f>
        <v>0</v>
      </c>
      <c r="Y230" s="345">
        <f t="shared" si="45"/>
        <v>0</v>
      </c>
      <c r="Z230" s="168">
        <f t="shared" si="46"/>
        <v>0</v>
      </c>
      <c r="AA230" s="346">
        <f t="shared" si="47"/>
        <v>0</v>
      </c>
      <c r="AB230" s="344">
        <f>IF(Y230&gt;0,VLOOKUP($Y230,'Reference Data 2'!$B$7:$C$71,2),0)</f>
        <v>0</v>
      </c>
      <c r="AC230" s="347">
        <f t="shared" si="48"/>
        <v>0</v>
      </c>
      <c r="AD230" s="348">
        <f t="shared" si="49"/>
        <v>0</v>
      </c>
      <c r="AE230" s="349">
        <f>IF(Y230&gt;0,VLOOKUP($Y230,'Reference Data 2'!$B$9:$D$71,3),0)</f>
        <v>0</v>
      </c>
      <c r="AF230" s="347">
        <f t="shared" si="50"/>
        <v>0</v>
      </c>
      <c r="AG230" s="346">
        <f t="shared" si="51"/>
        <v>0</v>
      </c>
      <c r="AH230" s="350">
        <f t="shared" si="52"/>
        <v>0</v>
      </c>
      <c r="AI230" s="351">
        <f t="shared" si="53"/>
        <v>0</v>
      </c>
      <c r="AJ230" s="352">
        <f t="shared" si="54"/>
        <v>0</v>
      </c>
      <c r="AK230" s="349">
        <f>IF(AA230&gt;0,VLOOKUP(C230,'Reference Data 1'!$N$13:$O$17,2),0)</f>
        <v>0</v>
      </c>
      <c r="AL230" s="346">
        <f t="shared" si="55"/>
        <v>0</v>
      </c>
      <c r="AM230" s="353">
        <f t="shared" si="56"/>
        <v>0</v>
      </c>
      <c r="AN230" s="354">
        <f t="shared" si="57"/>
        <v>0</v>
      </c>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c r="FO230" s="23"/>
      <c r="FP230" s="23"/>
      <c r="FQ230" s="23"/>
      <c r="FR230" s="23"/>
      <c r="FS230" s="23"/>
      <c r="FT230" s="23"/>
      <c r="FU230" s="23"/>
      <c r="FV230" s="23"/>
      <c r="FW230" s="23"/>
      <c r="FX230" s="23"/>
      <c r="FY230" s="23"/>
      <c r="FZ230" s="23"/>
      <c r="GA230" s="23"/>
      <c r="GB230" s="23"/>
      <c r="GC230" s="23"/>
      <c r="GD230" s="23"/>
      <c r="GE230" s="23"/>
      <c r="GF230" s="23"/>
      <c r="GG230" s="23"/>
      <c r="GH230" s="23"/>
      <c r="GI230" s="23"/>
      <c r="GJ230" s="23"/>
      <c r="GK230" s="23"/>
      <c r="GL230" s="23"/>
      <c r="GM230" s="23"/>
      <c r="GN230" s="23"/>
      <c r="GO230" s="23"/>
      <c r="GP230" s="23"/>
      <c r="GQ230" s="23"/>
      <c r="GR230" s="23"/>
      <c r="GS230" s="23"/>
      <c r="GT230" s="23"/>
      <c r="GU230" s="23"/>
      <c r="GV230" s="23"/>
      <c r="GW230" s="23"/>
      <c r="GX230" s="23"/>
      <c r="GY230" s="23"/>
      <c r="GZ230" s="23"/>
      <c r="HA230" s="23"/>
      <c r="HB230" s="23"/>
      <c r="HC230" s="23"/>
      <c r="HD230" s="23"/>
      <c r="HE230" s="23"/>
      <c r="HF230" s="23"/>
      <c r="HG230" s="23"/>
      <c r="HH230" s="23"/>
      <c r="HI230" s="23"/>
      <c r="HJ230" s="23"/>
      <c r="HK230" s="23"/>
    </row>
    <row r="231" spans="1:219" ht="13.9" customHeight="1">
      <c r="A231" s="392"/>
      <c r="B231" s="160"/>
      <c r="C231" s="161"/>
      <c r="D231" s="161"/>
      <c r="E231" s="255"/>
      <c r="F231" s="396">
        <v>0</v>
      </c>
      <c r="G231" s="181"/>
      <c r="H231" s="186"/>
      <c r="I231" s="162"/>
      <c r="J231" s="163"/>
      <c r="K231" s="164"/>
      <c r="L231" s="164"/>
      <c r="M231" s="187"/>
      <c r="N231" s="458"/>
      <c r="O231" s="463"/>
      <c r="P231" s="190"/>
      <c r="Q231" s="165"/>
      <c r="R231" s="166"/>
      <c r="S231" s="191"/>
      <c r="T231" s="195"/>
      <c r="U231" s="167"/>
      <c r="V231" s="196"/>
      <c r="W231" s="199">
        <f t="shared" si="44"/>
        <v>0</v>
      </c>
      <c r="X231" s="344">
        <f>IF(G231&gt;0,HLOOKUP(C231,'Utility Allowances'!$O$33:$S$34,2),0)</f>
        <v>0</v>
      </c>
      <c r="Y231" s="345">
        <f t="shared" si="45"/>
        <v>0</v>
      </c>
      <c r="Z231" s="168">
        <f t="shared" si="46"/>
        <v>0</v>
      </c>
      <c r="AA231" s="346">
        <f t="shared" si="47"/>
        <v>0</v>
      </c>
      <c r="AB231" s="344">
        <f>IF(Y231&gt;0,VLOOKUP($Y231,'Reference Data 2'!$B$7:$C$71,2),0)</f>
        <v>0</v>
      </c>
      <c r="AC231" s="347">
        <f t="shared" si="48"/>
        <v>0</v>
      </c>
      <c r="AD231" s="348">
        <f t="shared" si="49"/>
        <v>0</v>
      </c>
      <c r="AE231" s="349">
        <f>IF(Y231&gt;0,VLOOKUP($Y231,'Reference Data 2'!$B$9:$D$71,3),0)</f>
        <v>0</v>
      </c>
      <c r="AF231" s="347">
        <f t="shared" si="50"/>
        <v>0</v>
      </c>
      <c r="AG231" s="346">
        <f t="shared" si="51"/>
        <v>0</v>
      </c>
      <c r="AH231" s="350">
        <f t="shared" si="52"/>
        <v>0</v>
      </c>
      <c r="AI231" s="351">
        <f t="shared" si="53"/>
        <v>0</v>
      </c>
      <c r="AJ231" s="352">
        <f t="shared" si="54"/>
        <v>0</v>
      </c>
      <c r="AK231" s="349">
        <f>IF(AA231&gt;0,VLOOKUP(C231,'Reference Data 1'!$N$13:$O$17,2),0)</f>
        <v>0</v>
      </c>
      <c r="AL231" s="346">
        <f t="shared" si="55"/>
        <v>0</v>
      </c>
      <c r="AM231" s="353">
        <f t="shared" si="56"/>
        <v>0</v>
      </c>
      <c r="AN231" s="354">
        <f t="shared" si="57"/>
        <v>0</v>
      </c>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c r="FX231" s="23"/>
      <c r="FY231" s="23"/>
      <c r="FZ231" s="23"/>
      <c r="GA231" s="23"/>
      <c r="GB231" s="23"/>
      <c r="GC231" s="23"/>
      <c r="GD231" s="23"/>
      <c r="GE231" s="23"/>
      <c r="GF231" s="23"/>
      <c r="GG231" s="23"/>
      <c r="GH231" s="23"/>
      <c r="GI231" s="23"/>
      <c r="GJ231" s="23"/>
      <c r="GK231" s="23"/>
      <c r="GL231" s="23"/>
      <c r="GM231" s="23"/>
      <c r="GN231" s="23"/>
      <c r="GO231" s="23"/>
      <c r="GP231" s="23"/>
      <c r="GQ231" s="23"/>
      <c r="GR231" s="23"/>
      <c r="GS231" s="23"/>
      <c r="GT231" s="23"/>
      <c r="GU231" s="23"/>
      <c r="GV231" s="23"/>
      <c r="GW231" s="23"/>
      <c r="GX231" s="23"/>
      <c r="GY231" s="23"/>
      <c r="GZ231" s="23"/>
      <c r="HA231" s="23"/>
      <c r="HB231" s="23"/>
      <c r="HC231" s="23"/>
      <c r="HD231" s="23"/>
      <c r="HE231" s="23"/>
      <c r="HF231" s="23"/>
      <c r="HG231" s="23"/>
      <c r="HH231" s="23"/>
      <c r="HI231" s="23"/>
      <c r="HJ231" s="23"/>
      <c r="HK231" s="23"/>
    </row>
    <row r="232" spans="1:219" ht="13.9" customHeight="1">
      <c r="A232" s="392"/>
      <c r="B232" s="160"/>
      <c r="C232" s="161"/>
      <c r="D232" s="161"/>
      <c r="E232" s="255"/>
      <c r="F232" s="396">
        <v>0</v>
      </c>
      <c r="G232" s="181"/>
      <c r="H232" s="186"/>
      <c r="I232" s="162"/>
      <c r="J232" s="163"/>
      <c r="K232" s="164"/>
      <c r="L232" s="164"/>
      <c r="M232" s="187"/>
      <c r="N232" s="458"/>
      <c r="O232" s="463"/>
      <c r="P232" s="190"/>
      <c r="Q232" s="165"/>
      <c r="R232" s="166"/>
      <c r="S232" s="191"/>
      <c r="T232" s="195"/>
      <c r="U232" s="167"/>
      <c r="V232" s="196"/>
      <c r="W232" s="199">
        <f t="shared" si="44"/>
        <v>0</v>
      </c>
      <c r="X232" s="344">
        <f>IF(G232&gt;0,HLOOKUP(C232,'Utility Allowances'!$O$33:$S$34,2),0)</f>
        <v>0</v>
      </c>
      <c r="Y232" s="345">
        <f t="shared" si="45"/>
        <v>0</v>
      </c>
      <c r="Z232" s="168">
        <f t="shared" si="46"/>
        <v>0</v>
      </c>
      <c r="AA232" s="346">
        <f t="shared" si="47"/>
        <v>0</v>
      </c>
      <c r="AB232" s="344">
        <f>IF(Y232&gt;0,VLOOKUP($Y232,'Reference Data 2'!$B$7:$C$71,2),0)</f>
        <v>0</v>
      </c>
      <c r="AC232" s="347">
        <f t="shared" si="48"/>
        <v>0</v>
      </c>
      <c r="AD232" s="348">
        <f t="shared" si="49"/>
        <v>0</v>
      </c>
      <c r="AE232" s="349">
        <f>IF(Y232&gt;0,VLOOKUP($Y232,'Reference Data 2'!$B$9:$D$71,3),0)</f>
        <v>0</v>
      </c>
      <c r="AF232" s="347">
        <f t="shared" si="50"/>
        <v>0</v>
      </c>
      <c r="AG232" s="346">
        <f t="shared" si="51"/>
        <v>0</v>
      </c>
      <c r="AH232" s="350">
        <f t="shared" si="52"/>
        <v>0</v>
      </c>
      <c r="AI232" s="351">
        <f t="shared" si="53"/>
        <v>0</v>
      </c>
      <c r="AJ232" s="352">
        <f t="shared" si="54"/>
        <v>0</v>
      </c>
      <c r="AK232" s="349">
        <f>IF(AA232&gt;0,VLOOKUP(C232,'Reference Data 1'!$N$13:$O$17,2),0)</f>
        <v>0</v>
      </c>
      <c r="AL232" s="346">
        <f t="shared" si="55"/>
        <v>0</v>
      </c>
      <c r="AM232" s="353">
        <f t="shared" si="56"/>
        <v>0</v>
      </c>
      <c r="AN232" s="354">
        <f t="shared" si="57"/>
        <v>0</v>
      </c>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c r="FO232" s="23"/>
      <c r="FP232" s="23"/>
      <c r="FQ232" s="23"/>
      <c r="FR232" s="23"/>
      <c r="FS232" s="23"/>
      <c r="FT232" s="23"/>
      <c r="FU232" s="23"/>
      <c r="FV232" s="23"/>
      <c r="FW232" s="23"/>
      <c r="FX232" s="23"/>
      <c r="FY232" s="23"/>
      <c r="FZ232" s="23"/>
      <c r="GA232" s="23"/>
      <c r="GB232" s="23"/>
      <c r="GC232" s="23"/>
      <c r="GD232" s="23"/>
      <c r="GE232" s="23"/>
      <c r="GF232" s="23"/>
      <c r="GG232" s="23"/>
      <c r="GH232" s="23"/>
      <c r="GI232" s="23"/>
      <c r="GJ232" s="23"/>
      <c r="GK232" s="23"/>
      <c r="GL232" s="23"/>
      <c r="GM232" s="23"/>
      <c r="GN232" s="23"/>
      <c r="GO232" s="23"/>
      <c r="GP232" s="23"/>
      <c r="GQ232" s="23"/>
      <c r="GR232" s="23"/>
      <c r="GS232" s="23"/>
      <c r="GT232" s="23"/>
      <c r="GU232" s="23"/>
      <c r="GV232" s="23"/>
      <c r="GW232" s="23"/>
      <c r="GX232" s="23"/>
      <c r="GY232" s="23"/>
      <c r="GZ232" s="23"/>
      <c r="HA232" s="23"/>
      <c r="HB232" s="23"/>
      <c r="HC232" s="23"/>
      <c r="HD232" s="23"/>
      <c r="HE232" s="23"/>
      <c r="HF232" s="23"/>
      <c r="HG232" s="23"/>
      <c r="HH232" s="23"/>
      <c r="HI232" s="23"/>
      <c r="HJ232" s="23"/>
      <c r="HK232" s="23"/>
    </row>
    <row r="233" spans="1:219" ht="13.9" customHeight="1">
      <c r="A233" s="392"/>
      <c r="B233" s="160"/>
      <c r="C233" s="161"/>
      <c r="D233" s="161"/>
      <c r="E233" s="255"/>
      <c r="F233" s="396">
        <v>0</v>
      </c>
      <c r="G233" s="181"/>
      <c r="H233" s="186"/>
      <c r="I233" s="162"/>
      <c r="J233" s="163"/>
      <c r="K233" s="164"/>
      <c r="L233" s="164"/>
      <c r="M233" s="187"/>
      <c r="N233" s="458"/>
      <c r="O233" s="463"/>
      <c r="P233" s="190"/>
      <c r="Q233" s="165"/>
      <c r="R233" s="166"/>
      <c r="S233" s="191"/>
      <c r="T233" s="195"/>
      <c r="U233" s="167"/>
      <c r="V233" s="196"/>
      <c r="W233" s="199">
        <f t="shared" si="44"/>
        <v>0</v>
      </c>
      <c r="X233" s="344">
        <f>IF(G233&gt;0,HLOOKUP(C233,'Utility Allowances'!$O$33:$S$34,2),0)</f>
        <v>0</v>
      </c>
      <c r="Y233" s="345">
        <f t="shared" si="45"/>
        <v>0</v>
      </c>
      <c r="Z233" s="168">
        <f t="shared" si="46"/>
        <v>0</v>
      </c>
      <c r="AA233" s="346">
        <f t="shared" si="47"/>
        <v>0</v>
      </c>
      <c r="AB233" s="344">
        <f>IF(Y233&gt;0,VLOOKUP($Y233,'Reference Data 2'!$B$7:$C$71,2),0)</f>
        <v>0</v>
      </c>
      <c r="AC233" s="347">
        <f t="shared" si="48"/>
        <v>0</v>
      </c>
      <c r="AD233" s="348">
        <f t="shared" si="49"/>
        <v>0</v>
      </c>
      <c r="AE233" s="349">
        <f>IF(Y233&gt;0,VLOOKUP($Y233,'Reference Data 2'!$B$9:$D$71,3),0)</f>
        <v>0</v>
      </c>
      <c r="AF233" s="347">
        <f t="shared" si="50"/>
        <v>0</v>
      </c>
      <c r="AG233" s="346">
        <f t="shared" si="51"/>
        <v>0</v>
      </c>
      <c r="AH233" s="350">
        <f t="shared" si="52"/>
        <v>0</v>
      </c>
      <c r="AI233" s="351">
        <f t="shared" si="53"/>
        <v>0</v>
      </c>
      <c r="AJ233" s="352">
        <f t="shared" si="54"/>
        <v>0</v>
      </c>
      <c r="AK233" s="349">
        <f>IF(AA233&gt;0,VLOOKUP(C233,'Reference Data 1'!$N$13:$O$17,2),0)</f>
        <v>0</v>
      </c>
      <c r="AL233" s="346">
        <f t="shared" si="55"/>
        <v>0</v>
      </c>
      <c r="AM233" s="353">
        <f t="shared" si="56"/>
        <v>0</v>
      </c>
      <c r="AN233" s="354">
        <f t="shared" si="57"/>
        <v>0</v>
      </c>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row>
    <row r="234" spans="1:219" ht="13.9" customHeight="1">
      <c r="A234" s="392"/>
      <c r="B234" s="160"/>
      <c r="C234" s="161"/>
      <c r="D234" s="161"/>
      <c r="E234" s="255"/>
      <c r="F234" s="396">
        <v>0</v>
      </c>
      <c r="G234" s="181"/>
      <c r="H234" s="186"/>
      <c r="I234" s="162"/>
      <c r="J234" s="163"/>
      <c r="K234" s="164"/>
      <c r="L234" s="164"/>
      <c r="M234" s="187"/>
      <c r="N234" s="458"/>
      <c r="O234" s="463"/>
      <c r="P234" s="190"/>
      <c r="Q234" s="165"/>
      <c r="R234" s="166"/>
      <c r="S234" s="191"/>
      <c r="T234" s="195"/>
      <c r="U234" s="167"/>
      <c r="V234" s="196"/>
      <c r="W234" s="199">
        <f t="shared" si="44"/>
        <v>0</v>
      </c>
      <c r="X234" s="344">
        <f>IF(G234&gt;0,HLOOKUP(C234,'Utility Allowances'!$O$33:$S$34,2),0)</f>
        <v>0</v>
      </c>
      <c r="Y234" s="345">
        <f t="shared" si="45"/>
        <v>0</v>
      </c>
      <c r="Z234" s="168">
        <f t="shared" si="46"/>
        <v>0</v>
      </c>
      <c r="AA234" s="346">
        <f t="shared" si="47"/>
        <v>0</v>
      </c>
      <c r="AB234" s="344">
        <f>IF(Y234&gt;0,VLOOKUP($Y234,'Reference Data 2'!$B$7:$C$71,2),0)</f>
        <v>0</v>
      </c>
      <c r="AC234" s="347">
        <f t="shared" si="48"/>
        <v>0</v>
      </c>
      <c r="AD234" s="348">
        <f t="shared" si="49"/>
        <v>0</v>
      </c>
      <c r="AE234" s="349">
        <f>IF(Y234&gt;0,VLOOKUP($Y234,'Reference Data 2'!$B$9:$D$71,3),0)</f>
        <v>0</v>
      </c>
      <c r="AF234" s="347">
        <f t="shared" si="50"/>
        <v>0</v>
      </c>
      <c r="AG234" s="346">
        <f t="shared" si="51"/>
        <v>0</v>
      </c>
      <c r="AH234" s="350">
        <f t="shared" si="52"/>
        <v>0</v>
      </c>
      <c r="AI234" s="351">
        <f t="shared" si="53"/>
        <v>0</v>
      </c>
      <c r="AJ234" s="352">
        <f t="shared" si="54"/>
        <v>0</v>
      </c>
      <c r="AK234" s="349">
        <f>IF(AA234&gt;0,VLOOKUP(C234,'Reference Data 1'!$N$13:$O$17,2),0)</f>
        <v>0</v>
      </c>
      <c r="AL234" s="346">
        <f t="shared" si="55"/>
        <v>0</v>
      </c>
      <c r="AM234" s="353">
        <f t="shared" si="56"/>
        <v>0</v>
      </c>
      <c r="AN234" s="354">
        <f t="shared" si="57"/>
        <v>0</v>
      </c>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c r="FX234" s="23"/>
      <c r="FY234" s="23"/>
      <c r="FZ234" s="23"/>
      <c r="GA234" s="23"/>
      <c r="GB234" s="23"/>
      <c r="GC234" s="23"/>
      <c r="GD234" s="23"/>
      <c r="GE234" s="23"/>
      <c r="GF234" s="23"/>
      <c r="GG234" s="23"/>
      <c r="GH234" s="23"/>
      <c r="GI234" s="23"/>
      <c r="GJ234" s="23"/>
      <c r="GK234" s="23"/>
      <c r="GL234" s="23"/>
      <c r="GM234" s="23"/>
      <c r="GN234" s="23"/>
      <c r="GO234" s="23"/>
      <c r="GP234" s="23"/>
      <c r="GQ234" s="23"/>
      <c r="GR234" s="23"/>
      <c r="GS234" s="23"/>
      <c r="GT234" s="23"/>
      <c r="GU234" s="23"/>
      <c r="GV234" s="23"/>
      <c r="GW234" s="23"/>
      <c r="GX234" s="23"/>
      <c r="GY234" s="23"/>
      <c r="GZ234" s="23"/>
      <c r="HA234" s="23"/>
      <c r="HB234" s="23"/>
      <c r="HC234" s="23"/>
      <c r="HD234" s="23"/>
      <c r="HE234" s="23"/>
      <c r="HF234" s="23"/>
      <c r="HG234" s="23"/>
      <c r="HH234" s="23"/>
      <c r="HI234" s="23"/>
      <c r="HJ234" s="23"/>
      <c r="HK234" s="23"/>
    </row>
    <row r="235" spans="1:219" ht="13.9" customHeight="1">
      <c r="A235" s="392"/>
      <c r="B235" s="160"/>
      <c r="C235" s="161"/>
      <c r="D235" s="161"/>
      <c r="E235" s="255"/>
      <c r="F235" s="396">
        <v>0</v>
      </c>
      <c r="G235" s="181"/>
      <c r="H235" s="186"/>
      <c r="I235" s="162"/>
      <c r="J235" s="163"/>
      <c r="K235" s="164"/>
      <c r="L235" s="164"/>
      <c r="M235" s="187"/>
      <c r="N235" s="458"/>
      <c r="O235" s="463"/>
      <c r="P235" s="190"/>
      <c r="Q235" s="165"/>
      <c r="R235" s="166"/>
      <c r="S235" s="191"/>
      <c r="T235" s="195"/>
      <c r="U235" s="167"/>
      <c r="V235" s="196"/>
      <c r="W235" s="199">
        <f t="shared" si="44"/>
        <v>0</v>
      </c>
      <c r="X235" s="344">
        <f>IF(G235&gt;0,HLOOKUP(C235,'Utility Allowances'!$O$33:$S$34,2),0)</f>
        <v>0</v>
      </c>
      <c r="Y235" s="345">
        <f t="shared" si="45"/>
        <v>0</v>
      </c>
      <c r="Z235" s="168">
        <f t="shared" si="46"/>
        <v>0</v>
      </c>
      <c r="AA235" s="346">
        <f t="shared" si="47"/>
        <v>0</v>
      </c>
      <c r="AB235" s="344">
        <f>IF(Y235&gt;0,VLOOKUP($Y235,'Reference Data 2'!$B$7:$C$71,2),0)</f>
        <v>0</v>
      </c>
      <c r="AC235" s="347">
        <f t="shared" si="48"/>
        <v>0</v>
      </c>
      <c r="AD235" s="348">
        <f t="shared" si="49"/>
        <v>0</v>
      </c>
      <c r="AE235" s="349">
        <f>IF(Y235&gt;0,VLOOKUP($Y235,'Reference Data 2'!$B$9:$D$71,3),0)</f>
        <v>0</v>
      </c>
      <c r="AF235" s="347">
        <f t="shared" si="50"/>
        <v>0</v>
      </c>
      <c r="AG235" s="346">
        <f t="shared" si="51"/>
        <v>0</v>
      </c>
      <c r="AH235" s="350">
        <f t="shared" si="52"/>
        <v>0</v>
      </c>
      <c r="AI235" s="351">
        <f t="shared" si="53"/>
        <v>0</v>
      </c>
      <c r="AJ235" s="352">
        <f t="shared" si="54"/>
        <v>0</v>
      </c>
      <c r="AK235" s="349">
        <f>IF(AA235&gt;0,VLOOKUP(C235,'Reference Data 1'!$N$13:$O$17,2),0)</f>
        <v>0</v>
      </c>
      <c r="AL235" s="346">
        <f t="shared" si="55"/>
        <v>0</v>
      </c>
      <c r="AM235" s="353">
        <f t="shared" si="56"/>
        <v>0</v>
      </c>
      <c r="AN235" s="354">
        <f t="shared" si="57"/>
        <v>0</v>
      </c>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c r="FO235" s="23"/>
      <c r="FP235" s="23"/>
      <c r="FQ235" s="23"/>
      <c r="FR235" s="23"/>
      <c r="FS235" s="23"/>
      <c r="FT235" s="23"/>
      <c r="FU235" s="23"/>
      <c r="FV235" s="23"/>
      <c r="FW235" s="23"/>
      <c r="FX235" s="23"/>
      <c r="FY235" s="23"/>
      <c r="FZ235" s="23"/>
      <c r="GA235" s="23"/>
      <c r="GB235" s="23"/>
      <c r="GC235" s="23"/>
      <c r="GD235" s="23"/>
      <c r="GE235" s="23"/>
      <c r="GF235" s="23"/>
      <c r="GG235" s="23"/>
      <c r="GH235" s="23"/>
      <c r="GI235" s="23"/>
      <c r="GJ235" s="23"/>
      <c r="GK235" s="23"/>
      <c r="GL235" s="23"/>
      <c r="GM235" s="23"/>
      <c r="GN235" s="23"/>
      <c r="GO235" s="23"/>
      <c r="GP235" s="23"/>
      <c r="GQ235" s="23"/>
      <c r="GR235" s="23"/>
      <c r="GS235" s="23"/>
      <c r="GT235" s="23"/>
      <c r="GU235" s="23"/>
      <c r="GV235" s="23"/>
      <c r="GW235" s="23"/>
      <c r="GX235" s="23"/>
      <c r="GY235" s="23"/>
      <c r="GZ235" s="23"/>
      <c r="HA235" s="23"/>
      <c r="HB235" s="23"/>
      <c r="HC235" s="23"/>
      <c r="HD235" s="23"/>
      <c r="HE235" s="23"/>
      <c r="HF235" s="23"/>
      <c r="HG235" s="23"/>
      <c r="HH235" s="23"/>
      <c r="HI235" s="23"/>
      <c r="HJ235" s="23"/>
      <c r="HK235" s="23"/>
    </row>
    <row r="236" spans="1:219" ht="13.9" customHeight="1">
      <c r="A236" s="392"/>
      <c r="B236" s="160"/>
      <c r="C236" s="161"/>
      <c r="D236" s="161"/>
      <c r="E236" s="255"/>
      <c r="F236" s="396">
        <v>0</v>
      </c>
      <c r="G236" s="181"/>
      <c r="H236" s="186"/>
      <c r="I236" s="162"/>
      <c r="J236" s="163"/>
      <c r="K236" s="164"/>
      <c r="L236" s="164"/>
      <c r="M236" s="187"/>
      <c r="N236" s="458"/>
      <c r="O236" s="463"/>
      <c r="P236" s="190"/>
      <c r="Q236" s="165"/>
      <c r="R236" s="166"/>
      <c r="S236" s="191"/>
      <c r="T236" s="195"/>
      <c r="U236" s="167"/>
      <c r="V236" s="196"/>
      <c r="W236" s="199">
        <f t="shared" si="44"/>
        <v>0</v>
      </c>
      <c r="X236" s="344">
        <f>IF(G236&gt;0,HLOOKUP(C236,'Utility Allowances'!$O$33:$S$34,2),0)</f>
        <v>0</v>
      </c>
      <c r="Y236" s="345">
        <f t="shared" si="45"/>
        <v>0</v>
      </c>
      <c r="Z236" s="168">
        <f t="shared" si="46"/>
        <v>0</v>
      </c>
      <c r="AA236" s="346">
        <f t="shared" si="47"/>
        <v>0</v>
      </c>
      <c r="AB236" s="344">
        <f>IF(Y236&gt;0,VLOOKUP($Y236,'Reference Data 2'!$B$7:$C$71,2),0)</f>
        <v>0</v>
      </c>
      <c r="AC236" s="347">
        <f t="shared" si="48"/>
        <v>0</v>
      </c>
      <c r="AD236" s="348">
        <f t="shared" si="49"/>
        <v>0</v>
      </c>
      <c r="AE236" s="349">
        <f>IF(Y236&gt;0,VLOOKUP($Y236,'Reference Data 2'!$B$9:$D$71,3),0)</f>
        <v>0</v>
      </c>
      <c r="AF236" s="347">
        <f t="shared" si="50"/>
        <v>0</v>
      </c>
      <c r="AG236" s="346">
        <f t="shared" si="51"/>
        <v>0</v>
      </c>
      <c r="AH236" s="350">
        <f t="shared" si="52"/>
        <v>0</v>
      </c>
      <c r="AI236" s="351">
        <f t="shared" si="53"/>
        <v>0</v>
      </c>
      <c r="AJ236" s="352">
        <f t="shared" si="54"/>
        <v>0</v>
      </c>
      <c r="AK236" s="349">
        <f>IF(AA236&gt;0,VLOOKUP(C236,'Reference Data 1'!$N$13:$O$17,2),0)</f>
        <v>0</v>
      </c>
      <c r="AL236" s="346">
        <f t="shared" si="55"/>
        <v>0</v>
      </c>
      <c r="AM236" s="353">
        <f t="shared" si="56"/>
        <v>0</v>
      </c>
      <c r="AN236" s="354">
        <f t="shared" si="57"/>
        <v>0</v>
      </c>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c r="FX236" s="23"/>
      <c r="FY236" s="23"/>
      <c r="FZ236" s="23"/>
      <c r="GA236" s="23"/>
      <c r="GB236" s="23"/>
      <c r="GC236" s="23"/>
      <c r="GD236" s="23"/>
      <c r="GE236" s="23"/>
      <c r="GF236" s="23"/>
      <c r="GG236" s="23"/>
      <c r="GH236" s="23"/>
      <c r="GI236" s="23"/>
      <c r="GJ236" s="23"/>
      <c r="GK236" s="23"/>
      <c r="GL236" s="23"/>
      <c r="GM236" s="23"/>
      <c r="GN236" s="23"/>
      <c r="GO236" s="23"/>
      <c r="GP236" s="23"/>
      <c r="GQ236" s="23"/>
      <c r="GR236" s="23"/>
      <c r="GS236" s="23"/>
      <c r="GT236" s="23"/>
      <c r="GU236" s="23"/>
      <c r="GV236" s="23"/>
      <c r="GW236" s="23"/>
      <c r="GX236" s="23"/>
      <c r="GY236" s="23"/>
      <c r="GZ236" s="23"/>
      <c r="HA236" s="23"/>
      <c r="HB236" s="23"/>
      <c r="HC236" s="23"/>
      <c r="HD236" s="23"/>
      <c r="HE236" s="23"/>
      <c r="HF236" s="23"/>
      <c r="HG236" s="23"/>
      <c r="HH236" s="23"/>
      <c r="HI236" s="23"/>
      <c r="HJ236" s="23"/>
      <c r="HK236" s="23"/>
    </row>
    <row r="237" spans="1:219" ht="13.9" customHeight="1">
      <c r="A237" s="392"/>
      <c r="B237" s="160"/>
      <c r="C237" s="161"/>
      <c r="D237" s="161"/>
      <c r="E237" s="255"/>
      <c r="F237" s="396">
        <v>0</v>
      </c>
      <c r="G237" s="181"/>
      <c r="H237" s="186"/>
      <c r="I237" s="162"/>
      <c r="J237" s="163"/>
      <c r="K237" s="164"/>
      <c r="L237" s="164"/>
      <c r="M237" s="187"/>
      <c r="N237" s="458"/>
      <c r="O237" s="463"/>
      <c r="P237" s="190"/>
      <c r="Q237" s="165"/>
      <c r="R237" s="166"/>
      <c r="S237" s="191"/>
      <c r="T237" s="195"/>
      <c r="U237" s="167"/>
      <c r="V237" s="196"/>
      <c r="W237" s="199">
        <f t="shared" si="44"/>
        <v>0</v>
      </c>
      <c r="X237" s="344">
        <f>IF(G237&gt;0,HLOOKUP(C237,'Utility Allowances'!$O$33:$S$34,2),0)</f>
        <v>0</v>
      </c>
      <c r="Y237" s="345">
        <f t="shared" si="45"/>
        <v>0</v>
      </c>
      <c r="Z237" s="168">
        <f t="shared" si="46"/>
        <v>0</v>
      </c>
      <c r="AA237" s="346">
        <f t="shared" si="47"/>
        <v>0</v>
      </c>
      <c r="AB237" s="344">
        <f>IF(Y237&gt;0,VLOOKUP($Y237,'Reference Data 2'!$B$7:$C$71,2),0)</f>
        <v>0</v>
      </c>
      <c r="AC237" s="347">
        <f t="shared" si="48"/>
        <v>0</v>
      </c>
      <c r="AD237" s="348">
        <f t="shared" si="49"/>
        <v>0</v>
      </c>
      <c r="AE237" s="349">
        <f>IF(Y237&gt;0,VLOOKUP($Y237,'Reference Data 2'!$B$9:$D$71,3),0)</f>
        <v>0</v>
      </c>
      <c r="AF237" s="347">
        <f t="shared" si="50"/>
        <v>0</v>
      </c>
      <c r="AG237" s="346">
        <f t="shared" si="51"/>
        <v>0</v>
      </c>
      <c r="AH237" s="350">
        <f t="shared" si="52"/>
        <v>0</v>
      </c>
      <c r="AI237" s="351">
        <f t="shared" si="53"/>
        <v>0</v>
      </c>
      <c r="AJ237" s="352">
        <f t="shared" si="54"/>
        <v>0</v>
      </c>
      <c r="AK237" s="349">
        <f>IF(AA237&gt;0,VLOOKUP(C237,'Reference Data 1'!$N$13:$O$17,2),0)</f>
        <v>0</v>
      </c>
      <c r="AL237" s="346">
        <f t="shared" si="55"/>
        <v>0</v>
      </c>
      <c r="AM237" s="353">
        <f t="shared" si="56"/>
        <v>0</v>
      </c>
      <c r="AN237" s="354">
        <f t="shared" si="57"/>
        <v>0</v>
      </c>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c r="FO237" s="23"/>
      <c r="FP237" s="23"/>
      <c r="FQ237" s="23"/>
      <c r="FR237" s="23"/>
      <c r="FS237" s="23"/>
      <c r="FT237" s="23"/>
      <c r="FU237" s="23"/>
      <c r="FV237" s="23"/>
      <c r="FW237" s="23"/>
      <c r="FX237" s="23"/>
      <c r="FY237" s="23"/>
      <c r="FZ237" s="23"/>
      <c r="GA237" s="23"/>
      <c r="GB237" s="23"/>
      <c r="GC237" s="23"/>
      <c r="GD237" s="23"/>
      <c r="GE237" s="23"/>
      <c r="GF237" s="23"/>
      <c r="GG237" s="23"/>
      <c r="GH237" s="23"/>
      <c r="GI237" s="23"/>
      <c r="GJ237" s="23"/>
      <c r="GK237" s="23"/>
      <c r="GL237" s="23"/>
      <c r="GM237" s="23"/>
      <c r="GN237" s="23"/>
      <c r="GO237" s="23"/>
      <c r="GP237" s="23"/>
      <c r="GQ237" s="23"/>
      <c r="GR237" s="23"/>
      <c r="GS237" s="23"/>
      <c r="GT237" s="23"/>
      <c r="GU237" s="23"/>
      <c r="GV237" s="23"/>
      <c r="GW237" s="23"/>
      <c r="GX237" s="23"/>
      <c r="GY237" s="23"/>
      <c r="GZ237" s="23"/>
      <c r="HA237" s="23"/>
      <c r="HB237" s="23"/>
      <c r="HC237" s="23"/>
      <c r="HD237" s="23"/>
      <c r="HE237" s="23"/>
      <c r="HF237" s="23"/>
      <c r="HG237" s="23"/>
      <c r="HH237" s="23"/>
      <c r="HI237" s="23"/>
      <c r="HJ237" s="23"/>
      <c r="HK237" s="23"/>
    </row>
    <row r="238" spans="1:219" ht="13.9" customHeight="1">
      <c r="A238" s="392"/>
      <c r="B238" s="160"/>
      <c r="C238" s="161"/>
      <c r="D238" s="161"/>
      <c r="E238" s="255"/>
      <c r="F238" s="396">
        <v>0</v>
      </c>
      <c r="G238" s="181"/>
      <c r="H238" s="186"/>
      <c r="I238" s="162"/>
      <c r="J238" s="163"/>
      <c r="K238" s="164"/>
      <c r="L238" s="164"/>
      <c r="M238" s="187"/>
      <c r="N238" s="458"/>
      <c r="O238" s="463"/>
      <c r="P238" s="190"/>
      <c r="Q238" s="165"/>
      <c r="R238" s="166"/>
      <c r="S238" s="191"/>
      <c r="T238" s="195"/>
      <c r="U238" s="167"/>
      <c r="V238" s="196"/>
      <c r="W238" s="199">
        <f t="shared" si="44"/>
        <v>0</v>
      </c>
      <c r="X238" s="344">
        <f>IF(G238&gt;0,HLOOKUP(C238,'Utility Allowances'!$O$33:$S$34,2),0)</f>
        <v>0</v>
      </c>
      <c r="Y238" s="345">
        <f t="shared" si="45"/>
        <v>0</v>
      </c>
      <c r="Z238" s="168">
        <f t="shared" si="46"/>
        <v>0</v>
      </c>
      <c r="AA238" s="346">
        <f t="shared" si="47"/>
        <v>0</v>
      </c>
      <c r="AB238" s="344">
        <f>IF(Y238&gt;0,VLOOKUP($Y238,'Reference Data 2'!$B$7:$C$71,2),0)</f>
        <v>0</v>
      </c>
      <c r="AC238" s="347">
        <f t="shared" si="48"/>
        <v>0</v>
      </c>
      <c r="AD238" s="348">
        <f t="shared" si="49"/>
        <v>0</v>
      </c>
      <c r="AE238" s="349">
        <f>IF(Y238&gt;0,VLOOKUP($Y238,'Reference Data 2'!$B$9:$D$71,3),0)</f>
        <v>0</v>
      </c>
      <c r="AF238" s="347">
        <f t="shared" si="50"/>
        <v>0</v>
      </c>
      <c r="AG238" s="346">
        <f t="shared" si="51"/>
        <v>0</v>
      </c>
      <c r="AH238" s="350">
        <f t="shared" si="52"/>
        <v>0</v>
      </c>
      <c r="AI238" s="351">
        <f t="shared" si="53"/>
        <v>0</v>
      </c>
      <c r="AJ238" s="352">
        <f t="shared" si="54"/>
        <v>0</v>
      </c>
      <c r="AK238" s="349">
        <f>IF(AA238&gt;0,VLOOKUP(C238,'Reference Data 1'!$N$13:$O$17,2),0)</f>
        <v>0</v>
      </c>
      <c r="AL238" s="346">
        <f t="shared" si="55"/>
        <v>0</v>
      </c>
      <c r="AM238" s="353">
        <f t="shared" si="56"/>
        <v>0</v>
      </c>
      <c r="AN238" s="354">
        <f t="shared" si="57"/>
        <v>0</v>
      </c>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c r="GU238" s="23"/>
      <c r="GV238" s="23"/>
      <c r="GW238" s="23"/>
      <c r="GX238" s="23"/>
      <c r="GY238" s="23"/>
      <c r="GZ238" s="23"/>
      <c r="HA238" s="23"/>
      <c r="HB238" s="23"/>
      <c r="HC238" s="23"/>
      <c r="HD238" s="23"/>
      <c r="HE238" s="23"/>
      <c r="HF238" s="23"/>
      <c r="HG238" s="23"/>
      <c r="HH238" s="23"/>
      <c r="HI238" s="23"/>
      <c r="HJ238" s="23"/>
      <c r="HK238" s="23"/>
    </row>
    <row r="239" spans="1:219" ht="13.9" customHeight="1">
      <c r="A239" s="392"/>
      <c r="B239" s="160"/>
      <c r="C239" s="161"/>
      <c r="D239" s="161"/>
      <c r="E239" s="255"/>
      <c r="F239" s="396">
        <v>0</v>
      </c>
      <c r="G239" s="181"/>
      <c r="H239" s="186"/>
      <c r="I239" s="162"/>
      <c r="J239" s="163"/>
      <c r="K239" s="164"/>
      <c r="L239" s="164"/>
      <c r="M239" s="187"/>
      <c r="N239" s="458"/>
      <c r="O239" s="463"/>
      <c r="P239" s="190"/>
      <c r="Q239" s="165"/>
      <c r="R239" s="166"/>
      <c r="S239" s="191"/>
      <c r="T239" s="195"/>
      <c r="U239" s="167"/>
      <c r="V239" s="196"/>
      <c r="W239" s="199">
        <f t="shared" si="44"/>
        <v>0</v>
      </c>
      <c r="X239" s="344">
        <f>IF(G239&gt;0,HLOOKUP(C239,'Utility Allowances'!$O$33:$S$34,2),0)</f>
        <v>0</v>
      </c>
      <c r="Y239" s="345">
        <f t="shared" si="45"/>
        <v>0</v>
      </c>
      <c r="Z239" s="168">
        <f t="shared" si="46"/>
        <v>0</v>
      </c>
      <c r="AA239" s="346">
        <f t="shared" si="47"/>
        <v>0</v>
      </c>
      <c r="AB239" s="344">
        <f>IF(Y239&gt;0,VLOOKUP($Y239,'Reference Data 2'!$B$7:$C$71,2),0)</f>
        <v>0</v>
      </c>
      <c r="AC239" s="347">
        <f t="shared" si="48"/>
        <v>0</v>
      </c>
      <c r="AD239" s="348">
        <f t="shared" si="49"/>
        <v>0</v>
      </c>
      <c r="AE239" s="349">
        <f>IF(Y239&gt;0,VLOOKUP($Y239,'Reference Data 2'!$B$9:$D$71,3),0)</f>
        <v>0</v>
      </c>
      <c r="AF239" s="347">
        <f t="shared" si="50"/>
        <v>0</v>
      </c>
      <c r="AG239" s="346">
        <f t="shared" si="51"/>
        <v>0</v>
      </c>
      <c r="AH239" s="350">
        <f t="shared" si="52"/>
        <v>0</v>
      </c>
      <c r="AI239" s="351">
        <f t="shared" si="53"/>
        <v>0</v>
      </c>
      <c r="AJ239" s="352">
        <f t="shared" si="54"/>
        <v>0</v>
      </c>
      <c r="AK239" s="349">
        <f>IF(AA239&gt;0,VLOOKUP(C239,'Reference Data 1'!$N$13:$O$17,2),0)</f>
        <v>0</v>
      </c>
      <c r="AL239" s="346">
        <f t="shared" si="55"/>
        <v>0</v>
      </c>
      <c r="AM239" s="353">
        <f t="shared" si="56"/>
        <v>0</v>
      </c>
      <c r="AN239" s="354">
        <f t="shared" si="57"/>
        <v>0</v>
      </c>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row>
    <row r="240" spans="1:219" ht="13.9" customHeight="1">
      <c r="A240" s="392"/>
      <c r="B240" s="160"/>
      <c r="C240" s="161"/>
      <c r="D240" s="161"/>
      <c r="E240" s="255"/>
      <c r="F240" s="396">
        <v>0</v>
      </c>
      <c r="G240" s="181"/>
      <c r="H240" s="186"/>
      <c r="I240" s="162"/>
      <c r="J240" s="163"/>
      <c r="K240" s="164"/>
      <c r="L240" s="164"/>
      <c r="M240" s="187"/>
      <c r="N240" s="458"/>
      <c r="O240" s="463"/>
      <c r="P240" s="190"/>
      <c r="Q240" s="165"/>
      <c r="R240" s="166"/>
      <c r="S240" s="191"/>
      <c r="T240" s="195"/>
      <c r="U240" s="167"/>
      <c r="V240" s="196"/>
      <c r="W240" s="199">
        <f t="shared" si="44"/>
        <v>0</v>
      </c>
      <c r="X240" s="344">
        <f>IF(G240&gt;0,HLOOKUP(C240,'Utility Allowances'!$O$33:$S$34,2),0)</f>
        <v>0</v>
      </c>
      <c r="Y240" s="345">
        <f t="shared" si="45"/>
        <v>0</v>
      </c>
      <c r="Z240" s="168">
        <f t="shared" si="46"/>
        <v>0</v>
      </c>
      <c r="AA240" s="346">
        <f t="shared" si="47"/>
        <v>0</v>
      </c>
      <c r="AB240" s="344">
        <f>IF(Y240&gt;0,VLOOKUP($Y240,'Reference Data 2'!$B$7:$C$71,2),0)</f>
        <v>0</v>
      </c>
      <c r="AC240" s="347">
        <f t="shared" si="48"/>
        <v>0</v>
      </c>
      <c r="AD240" s="348">
        <f t="shared" si="49"/>
        <v>0</v>
      </c>
      <c r="AE240" s="349">
        <f>IF(Y240&gt;0,VLOOKUP($Y240,'Reference Data 2'!$B$9:$D$71,3),0)</f>
        <v>0</v>
      </c>
      <c r="AF240" s="347">
        <f t="shared" si="50"/>
        <v>0</v>
      </c>
      <c r="AG240" s="346">
        <f t="shared" si="51"/>
        <v>0</v>
      </c>
      <c r="AH240" s="350">
        <f t="shared" si="52"/>
        <v>0</v>
      </c>
      <c r="AI240" s="351">
        <f t="shared" si="53"/>
        <v>0</v>
      </c>
      <c r="AJ240" s="352">
        <f t="shared" si="54"/>
        <v>0</v>
      </c>
      <c r="AK240" s="349">
        <f>IF(AA240&gt;0,VLOOKUP(C240,'Reference Data 1'!$N$13:$O$17,2),0)</f>
        <v>0</v>
      </c>
      <c r="AL240" s="346">
        <f t="shared" si="55"/>
        <v>0</v>
      </c>
      <c r="AM240" s="353">
        <f t="shared" si="56"/>
        <v>0</v>
      </c>
      <c r="AN240" s="354">
        <f t="shared" si="57"/>
        <v>0</v>
      </c>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c r="FO240" s="23"/>
      <c r="FP240" s="23"/>
      <c r="FQ240" s="23"/>
      <c r="FR240" s="23"/>
      <c r="FS240" s="23"/>
      <c r="FT240" s="23"/>
      <c r="FU240" s="23"/>
      <c r="FV240" s="23"/>
      <c r="FW240" s="23"/>
      <c r="FX240" s="23"/>
      <c r="FY240" s="23"/>
      <c r="FZ240" s="23"/>
      <c r="GA240" s="23"/>
      <c r="GB240" s="23"/>
      <c r="GC240" s="23"/>
      <c r="GD240" s="23"/>
      <c r="GE240" s="23"/>
      <c r="GF240" s="23"/>
      <c r="GG240" s="23"/>
      <c r="GH240" s="23"/>
      <c r="GI240" s="23"/>
      <c r="GJ240" s="23"/>
      <c r="GK240" s="23"/>
      <c r="GL240" s="23"/>
      <c r="GM240" s="23"/>
      <c r="GN240" s="23"/>
      <c r="GO240" s="23"/>
      <c r="GP240" s="23"/>
      <c r="GQ240" s="23"/>
      <c r="GR240" s="23"/>
      <c r="GS240" s="23"/>
      <c r="GT240" s="23"/>
      <c r="GU240" s="23"/>
      <c r="GV240" s="23"/>
      <c r="GW240" s="23"/>
      <c r="GX240" s="23"/>
      <c r="GY240" s="23"/>
      <c r="GZ240" s="23"/>
      <c r="HA240" s="23"/>
      <c r="HB240" s="23"/>
      <c r="HC240" s="23"/>
      <c r="HD240" s="23"/>
      <c r="HE240" s="23"/>
      <c r="HF240" s="23"/>
      <c r="HG240" s="23"/>
      <c r="HH240" s="23"/>
      <c r="HI240" s="23"/>
      <c r="HJ240" s="23"/>
      <c r="HK240" s="23"/>
    </row>
    <row r="241" spans="1:219" ht="13.9" customHeight="1">
      <c r="A241" s="392"/>
      <c r="B241" s="160"/>
      <c r="C241" s="161"/>
      <c r="D241" s="161"/>
      <c r="E241" s="255"/>
      <c r="F241" s="396">
        <v>0</v>
      </c>
      <c r="G241" s="181"/>
      <c r="H241" s="186"/>
      <c r="I241" s="162"/>
      <c r="J241" s="163"/>
      <c r="K241" s="164"/>
      <c r="L241" s="164"/>
      <c r="M241" s="187"/>
      <c r="N241" s="458"/>
      <c r="O241" s="463"/>
      <c r="P241" s="190"/>
      <c r="Q241" s="165"/>
      <c r="R241" s="166"/>
      <c r="S241" s="191"/>
      <c r="T241" s="195"/>
      <c r="U241" s="167"/>
      <c r="V241" s="196"/>
      <c r="W241" s="199">
        <f t="shared" si="44"/>
        <v>0</v>
      </c>
      <c r="X241" s="344">
        <f>IF(G241&gt;0,HLOOKUP(C241,'Utility Allowances'!$O$33:$S$34,2),0)</f>
        <v>0</v>
      </c>
      <c r="Y241" s="345">
        <f t="shared" si="45"/>
        <v>0</v>
      </c>
      <c r="Z241" s="168">
        <f t="shared" si="46"/>
        <v>0</v>
      </c>
      <c r="AA241" s="346">
        <f t="shared" si="47"/>
        <v>0</v>
      </c>
      <c r="AB241" s="344">
        <f>IF(Y241&gt;0,VLOOKUP($Y241,'Reference Data 2'!$B$7:$C$71,2),0)</f>
        <v>0</v>
      </c>
      <c r="AC241" s="347">
        <f t="shared" si="48"/>
        <v>0</v>
      </c>
      <c r="AD241" s="348">
        <f t="shared" si="49"/>
        <v>0</v>
      </c>
      <c r="AE241" s="349">
        <f>IF(Y241&gt;0,VLOOKUP($Y241,'Reference Data 2'!$B$9:$D$71,3),0)</f>
        <v>0</v>
      </c>
      <c r="AF241" s="347">
        <f t="shared" si="50"/>
        <v>0</v>
      </c>
      <c r="AG241" s="346">
        <f t="shared" si="51"/>
        <v>0</v>
      </c>
      <c r="AH241" s="350">
        <f t="shared" si="52"/>
        <v>0</v>
      </c>
      <c r="AI241" s="351">
        <f t="shared" si="53"/>
        <v>0</v>
      </c>
      <c r="AJ241" s="352">
        <f t="shared" si="54"/>
        <v>0</v>
      </c>
      <c r="AK241" s="349">
        <f>IF(AA241&gt;0,VLOOKUP(C241,'Reference Data 1'!$N$13:$O$17,2),0)</f>
        <v>0</v>
      </c>
      <c r="AL241" s="346">
        <f t="shared" si="55"/>
        <v>0</v>
      </c>
      <c r="AM241" s="353">
        <f t="shared" si="56"/>
        <v>0</v>
      </c>
      <c r="AN241" s="354">
        <f t="shared" si="57"/>
        <v>0</v>
      </c>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c r="FO241" s="23"/>
      <c r="FP241" s="23"/>
      <c r="FQ241" s="23"/>
      <c r="FR241" s="23"/>
      <c r="FS241" s="23"/>
      <c r="FT241" s="23"/>
      <c r="FU241" s="23"/>
      <c r="FV241" s="23"/>
      <c r="FW241" s="23"/>
      <c r="FX241" s="23"/>
      <c r="FY241" s="23"/>
      <c r="FZ241" s="23"/>
      <c r="GA241" s="23"/>
      <c r="GB241" s="23"/>
      <c r="GC241" s="23"/>
      <c r="GD241" s="23"/>
      <c r="GE241" s="23"/>
      <c r="GF241" s="23"/>
      <c r="GG241" s="23"/>
      <c r="GH241" s="23"/>
      <c r="GI241" s="23"/>
      <c r="GJ241" s="23"/>
      <c r="GK241" s="23"/>
      <c r="GL241" s="23"/>
      <c r="GM241" s="23"/>
      <c r="GN241" s="23"/>
      <c r="GO241" s="23"/>
      <c r="GP241" s="23"/>
      <c r="GQ241" s="23"/>
      <c r="GR241" s="23"/>
      <c r="GS241" s="23"/>
      <c r="GT241" s="23"/>
      <c r="GU241" s="23"/>
      <c r="GV241" s="23"/>
      <c r="GW241" s="23"/>
      <c r="GX241" s="23"/>
      <c r="GY241" s="23"/>
      <c r="GZ241" s="23"/>
      <c r="HA241" s="23"/>
      <c r="HB241" s="23"/>
      <c r="HC241" s="23"/>
      <c r="HD241" s="23"/>
      <c r="HE241" s="23"/>
      <c r="HF241" s="23"/>
      <c r="HG241" s="23"/>
      <c r="HH241" s="23"/>
      <c r="HI241" s="23"/>
      <c r="HJ241" s="23"/>
      <c r="HK241" s="23"/>
    </row>
    <row r="242" spans="1:219" ht="13.9" customHeight="1">
      <c r="A242" s="392"/>
      <c r="B242" s="160"/>
      <c r="C242" s="161"/>
      <c r="D242" s="161"/>
      <c r="E242" s="255"/>
      <c r="F242" s="396">
        <v>0</v>
      </c>
      <c r="G242" s="181"/>
      <c r="H242" s="186"/>
      <c r="I242" s="162"/>
      <c r="J242" s="163"/>
      <c r="K242" s="164"/>
      <c r="L242" s="164"/>
      <c r="M242" s="187"/>
      <c r="N242" s="458"/>
      <c r="O242" s="463"/>
      <c r="P242" s="190"/>
      <c r="Q242" s="165"/>
      <c r="R242" s="166"/>
      <c r="S242" s="191"/>
      <c r="T242" s="195"/>
      <c r="U242" s="167"/>
      <c r="V242" s="196"/>
      <c r="W242" s="199">
        <f t="shared" si="44"/>
        <v>0</v>
      </c>
      <c r="X242" s="344">
        <f>IF(G242&gt;0,HLOOKUP(C242,'Utility Allowances'!$O$33:$S$34,2),0)</f>
        <v>0</v>
      </c>
      <c r="Y242" s="345">
        <f t="shared" si="45"/>
        <v>0</v>
      </c>
      <c r="Z242" s="168">
        <f t="shared" si="46"/>
        <v>0</v>
      </c>
      <c r="AA242" s="346">
        <f t="shared" si="47"/>
        <v>0</v>
      </c>
      <c r="AB242" s="344">
        <f>IF(Y242&gt;0,VLOOKUP($Y242,'Reference Data 2'!$B$7:$C$71,2),0)</f>
        <v>0</v>
      </c>
      <c r="AC242" s="347">
        <f t="shared" si="48"/>
        <v>0</v>
      </c>
      <c r="AD242" s="348">
        <f t="shared" si="49"/>
        <v>0</v>
      </c>
      <c r="AE242" s="349">
        <f>IF(Y242&gt;0,VLOOKUP($Y242,'Reference Data 2'!$B$9:$D$71,3),0)</f>
        <v>0</v>
      </c>
      <c r="AF242" s="347">
        <f t="shared" si="50"/>
        <v>0</v>
      </c>
      <c r="AG242" s="346">
        <f t="shared" si="51"/>
        <v>0</v>
      </c>
      <c r="AH242" s="350">
        <f t="shared" si="52"/>
        <v>0</v>
      </c>
      <c r="AI242" s="351">
        <f t="shared" si="53"/>
        <v>0</v>
      </c>
      <c r="AJ242" s="352">
        <f t="shared" si="54"/>
        <v>0</v>
      </c>
      <c r="AK242" s="349">
        <f>IF(AA242&gt;0,VLOOKUP(C242,'Reference Data 1'!$N$13:$O$17,2),0)</f>
        <v>0</v>
      </c>
      <c r="AL242" s="346">
        <f t="shared" si="55"/>
        <v>0</v>
      </c>
      <c r="AM242" s="353">
        <f t="shared" si="56"/>
        <v>0</v>
      </c>
      <c r="AN242" s="354">
        <f t="shared" si="57"/>
        <v>0</v>
      </c>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c r="GU242" s="23"/>
      <c r="GV242" s="23"/>
      <c r="GW242" s="23"/>
      <c r="GX242" s="23"/>
      <c r="GY242" s="23"/>
      <c r="GZ242" s="23"/>
      <c r="HA242" s="23"/>
      <c r="HB242" s="23"/>
      <c r="HC242" s="23"/>
      <c r="HD242" s="23"/>
      <c r="HE242" s="23"/>
      <c r="HF242" s="23"/>
      <c r="HG242" s="23"/>
      <c r="HH242" s="23"/>
      <c r="HI242" s="23"/>
      <c r="HJ242" s="23"/>
      <c r="HK242" s="23"/>
    </row>
    <row r="243" spans="1:219" ht="13.9" customHeight="1">
      <c r="A243" s="392"/>
      <c r="B243" s="160"/>
      <c r="C243" s="161"/>
      <c r="D243" s="161"/>
      <c r="E243" s="255"/>
      <c r="F243" s="396">
        <v>0</v>
      </c>
      <c r="G243" s="181"/>
      <c r="H243" s="186"/>
      <c r="I243" s="162"/>
      <c r="J243" s="163"/>
      <c r="K243" s="164"/>
      <c r="L243" s="164"/>
      <c r="M243" s="187"/>
      <c r="N243" s="458"/>
      <c r="O243" s="463"/>
      <c r="P243" s="190"/>
      <c r="Q243" s="165"/>
      <c r="R243" s="166"/>
      <c r="S243" s="191"/>
      <c r="T243" s="195"/>
      <c r="U243" s="167"/>
      <c r="V243" s="196"/>
      <c r="W243" s="199">
        <f t="shared" si="44"/>
        <v>0</v>
      </c>
      <c r="X243" s="344">
        <f>IF(G243&gt;0,HLOOKUP(C243,'Utility Allowances'!$O$33:$S$34,2),0)</f>
        <v>0</v>
      </c>
      <c r="Y243" s="345">
        <f t="shared" si="45"/>
        <v>0</v>
      </c>
      <c r="Z243" s="168">
        <f t="shared" si="46"/>
        <v>0</v>
      </c>
      <c r="AA243" s="346">
        <f t="shared" si="47"/>
        <v>0</v>
      </c>
      <c r="AB243" s="344">
        <f>IF(Y243&gt;0,VLOOKUP($Y243,'Reference Data 2'!$B$7:$C$71,2),0)</f>
        <v>0</v>
      </c>
      <c r="AC243" s="347">
        <f t="shared" si="48"/>
        <v>0</v>
      </c>
      <c r="AD243" s="348">
        <f t="shared" si="49"/>
        <v>0</v>
      </c>
      <c r="AE243" s="349">
        <f>IF(Y243&gt;0,VLOOKUP($Y243,'Reference Data 2'!$B$9:$D$71,3),0)</f>
        <v>0</v>
      </c>
      <c r="AF243" s="347">
        <f t="shared" si="50"/>
        <v>0</v>
      </c>
      <c r="AG243" s="346">
        <f t="shared" si="51"/>
        <v>0</v>
      </c>
      <c r="AH243" s="350">
        <f t="shared" si="52"/>
        <v>0</v>
      </c>
      <c r="AI243" s="351">
        <f t="shared" si="53"/>
        <v>0</v>
      </c>
      <c r="AJ243" s="352">
        <f t="shared" si="54"/>
        <v>0</v>
      </c>
      <c r="AK243" s="349">
        <f>IF(AA243&gt;0,VLOOKUP(C243,'Reference Data 1'!$N$13:$O$17,2),0)</f>
        <v>0</v>
      </c>
      <c r="AL243" s="346">
        <f t="shared" si="55"/>
        <v>0</v>
      </c>
      <c r="AM243" s="353">
        <f t="shared" si="56"/>
        <v>0</v>
      </c>
      <c r="AN243" s="354">
        <f t="shared" si="57"/>
        <v>0</v>
      </c>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c r="FX243" s="23"/>
      <c r="FY243" s="23"/>
      <c r="FZ243" s="23"/>
      <c r="GA243" s="23"/>
      <c r="GB243" s="23"/>
      <c r="GC243" s="23"/>
      <c r="GD243" s="23"/>
      <c r="GE243" s="23"/>
      <c r="GF243" s="23"/>
      <c r="GG243" s="23"/>
      <c r="GH243" s="23"/>
      <c r="GI243" s="23"/>
      <c r="GJ243" s="23"/>
      <c r="GK243" s="23"/>
      <c r="GL243" s="23"/>
      <c r="GM243" s="23"/>
      <c r="GN243" s="23"/>
      <c r="GO243" s="23"/>
      <c r="GP243" s="23"/>
      <c r="GQ243" s="23"/>
      <c r="GR243" s="23"/>
      <c r="GS243" s="23"/>
      <c r="GT243" s="23"/>
      <c r="GU243" s="23"/>
      <c r="GV243" s="23"/>
      <c r="GW243" s="23"/>
      <c r="GX243" s="23"/>
      <c r="GY243" s="23"/>
      <c r="GZ243" s="23"/>
      <c r="HA243" s="23"/>
      <c r="HB243" s="23"/>
      <c r="HC243" s="23"/>
      <c r="HD243" s="23"/>
      <c r="HE243" s="23"/>
      <c r="HF243" s="23"/>
      <c r="HG243" s="23"/>
      <c r="HH243" s="23"/>
      <c r="HI243" s="23"/>
      <c r="HJ243" s="23"/>
      <c r="HK243" s="23"/>
    </row>
    <row r="244" spans="1:219" ht="13.9" customHeight="1">
      <c r="A244" s="392"/>
      <c r="B244" s="160"/>
      <c r="C244" s="161"/>
      <c r="D244" s="161"/>
      <c r="E244" s="255"/>
      <c r="F244" s="396">
        <v>0</v>
      </c>
      <c r="G244" s="181"/>
      <c r="H244" s="186"/>
      <c r="I244" s="162"/>
      <c r="J244" s="163"/>
      <c r="K244" s="164"/>
      <c r="L244" s="164"/>
      <c r="M244" s="187"/>
      <c r="N244" s="458"/>
      <c r="O244" s="463"/>
      <c r="P244" s="190"/>
      <c r="Q244" s="165"/>
      <c r="R244" s="166"/>
      <c r="S244" s="191"/>
      <c r="T244" s="195"/>
      <c r="U244" s="167"/>
      <c r="V244" s="196"/>
      <c r="W244" s="199">
        <f t="shared" si="44"/>
        <v>0</v>
      </c>
      <c r="X244" s="344">
        <f>IF(G244&gt;0,HLOOKUP(C244,'Utility Allowances'!$O$33:$S$34,2),0)</f>
        <v>0</v>
      </c>
      <c r="Y244" s="345">
        <f t="shared" si="45"/>
        <v>0</v>
      </c>
      <c r="Z244" s="168">
        <f t="shared" si="46"/>
        <v>0</v>
      </c>
      <c r="AA244" s="346">
        <f t="shared" si="47"/>
        <v>0</v>
      </c>
      <c r="AB244" s="344">
        <f>IF(Y244&gt;0,VLOOKUP($Y244,'Reference Data 2'!$B$7:$C$71,2),0)</f>
        <v>0</v>
      </c>
      <c r="AC244" s="347">
        <f t="shared" si="48"/>
        <v>0</v>
      </c>
      <c r="AD244" s="348">
        <f t="shared" si="49"/>
        <v>0</v>
      </c>
      <c r="AE244" s="349">
        <f>IF(Y244&gt;0,VLOOKUP($Y244,'Reference Data 2'!$B$9:$D$71,3),0)</f>
        <v>0</v>
      </c>
      <c r="AF244" s="347">
        <f t="shared" si="50"/>
        <v>0</v>
      </c>
      <c r="AG244" s="346">
        <f t="shared" si="51"/>
        <v>0</v>
      </c>
      <c r="AH244" s="350">
        <f t="shared" si="52"/>
        <v>0</v>
      </c>
      <c r="AI244" s="351">
        <f t="shared" si="53"/>
        <v>0</v>
      </c>
      <c r="AJ244" s="352">
        <f t="shared" si="54"/>
        <v>0</v>
      </c>
      <c r="AK244" s="349">
        <f>IF(AA244&gt;0,VLOOKUP(C244,'Reference Data 1'!$N$13:$O$17,2),0)</f>
        <v>0</v>
      </c>
      <c r="AL244" s="346">
        <f t="shared" si="55"/>
        <v>0</v>
      </c>
      <c r="AM244" s="353">
        <f t="shared" si="56"/>
        <v>0</v>
      </c>
      <c r="AN244" s="354">
        <f t="shared" si="57"/>
        <v>0</v>
      </c>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c r="FO244" s="23"/>
      <c r="FP244" s="23"/>
      <c r="FQ244" s="23"/>
      <c r="FR244" s="23"/>
      <c r="FS244" s="23"/>
      <c r="FT244" s="23"/>
      <c r="FU244" s="23"/>
      <c r="FV244" s="23"/>
      <c r="FW244" s="23"/>
      <c r="FX244" s="23"/>
      <c r="FY244" s="23"/>
      <c r="FZ244" s="23"/>
      <c r="GA244" s="23"/>
      <c r="GB244" s="23"/>
      <c r="GC244" s="23"/>
      <c r="GD244" s="23"/>
      <c r="GE244" s="23"/>
      <c r="GF244" s="23"/>
      <c r="GG244" s="23"/>
      <c r="GH244" s="23"/>
      <c r="GI244" s="23"/>
      <c r="GJ244" s="23"/>
      <c r="GK244" s="23"/>
      <c r="GL244" s="23"/>
      <c r="GM244" s="23"/>
      <c r="GN244" s="23"/>
      <c r="GO244" s="23"/>
      <c r="GP244" s="23"/>
      <c r="GQ244" s="23"/>
      <c r="GR244" s="23"/>
      <c r="GS244" s="23"/>
      <c r="GT244" s="23"/>
      <c r="GU244" s="23"/>
      <c r="GV244" s="23"/>
      <c r="GW244" s="23"/>
      <c r="GX244" s="23"/>
      <c r="GY244" s="23"/>
      <c r="GZ244" s="23"/>
      <c r="HA244" s="23"/>
      <c r="HB244" s="23"/>
      <c r="HC244" s="23"/>
      <c r="HD244" s="23"/>
      <c r="HE244" s="23"/>
      <c r="HF244" s="23"/>
      <c r="HG244" s="23"/>
      <c r="HH244" s="23"/>
      <c r="HI244" s="23"/>
      <c r="HJ244" s="23"/>
      <c r="HK244" s="23"/>
    </row>
    <row r="245" spans="1:219" ht="13.9" customHeight="1">
      <c r="A245" s="392"/>
      <c r="B245" s="160"/>
      <c r="C245" s="161"/>
      <c r="D245" s="161"/>
      <c r="E245" s="255"/>
      <c r="F245" s="396">
        <v>0</v>
      </c>
      <c r="G245" s="181"/>
      <c r="H245" s="186"/>
      <c r="I245" s="162"/>
      <c r="J245" s="163"/>
      <c r="K245" s="164"/>
      <c r="L245" s="164"/>
      <c r="M245" s="187"/>
      <c r="N245" s="458"/>
      <c r="O245" s="463"/>
      <c r="P245" s="190"/>
      <c r="Q245" s="165"/>
      <c r="R245" s="166"/>
      <c r="S245" s="191"/>
      <c r="T245" s="195"/>
      <c r="U245" s="167"/>
      <c r="V245" s="196"/>
      <c r="W245" s="199">
        <f t="shared" si="44"/>
        <v>0</v>
      </c>
      <c r="X245" s="344">
        <f>IF(G245&gt;0,HLOOKUP(C245,'Utility Allowances'!$O$33:$S$34,2),0)</f>
        <v>0</v>
      </c>
      <c r="Y245" s="345">
        <f t="shared" si="45"/>
        <v>0</v>
      </c>
      <c r="Z245" s="168">
        <f t="shared" si="46"/>
        <v>0</v>
      </c>
      <c r="AA245" s="346">
        <f t="shared" si="47"/>
        <v>0</v>
      </c>
      <c r="AB245" s="344">
        <f>IF(Y245&gt;0,VLOOKUP($Y245,'Reference Data 2'!$B$7:$C$71,2),0)</f>
        <v>0</v>
      </c>
      <c r="AC245" s="347">
        <f t="shared" si="48"/>
        <v>0</v>
      </c>
      <c r="AD245" s="348">
        <f t="shared" si="49"/>
        <v>0</v>
      </c>
      <c r="AE245" s="349">
        <f>IF(Y245&gt;0,VLOOKUP($Y245,'Reference Data 2'!$B$9:$D$71,3),0)</f>
        <v>0</v>
      </c>
      <c r="AF245" s="347">
        <f t="shared" si="50"/>
        <v>0</v>
      </c>
      <c r="AG245" s="346">
        <f t="shared" si="51"/>
        <v>0</v>
      </c>
      <c r="AH245" s="350">
        <f t="shared" si="52"/>
        <v>0</v>
      </c>
      <c r="AI245" s="351">
        <f t="shared" si="53"/>
        <v>0</v>
      </c>
      <c r="AJ245" s="352">
        <f t="shared" si="54"/>
        <v>0</v>
      </c>
      <c r="AK245" s="349">
        <f>IF(AA245&gt;0,VLOOKUP(C245,'Reference Data 1'!$N$13:$O$17,2),0)</f>
        <v>0</v>
      </c>
      <c r="AL245" s="346">
        <f t="shared" si="55"/>
        <v>0</v>
      </c>
      <c r="AM245" s="353">
        <f t="shared" si="56"/>
        <v>0</v>
      </c>
      <c r="AN245" s="354">
        <f t="shared" si="57"/>
        <v>0</v>
      </c>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c r="FO245" s="23"/>
      <c r="FP245" s="23"/>
      <c r="FQ245" s="23"/>
      <c r="FR245" s="23"/>
      <c r="FS245" s="23"/>
      <c r="FT245" s="23"/>
      <c r="FU245" s="23"/>
      <c r="FV245" s="23"/>
      <c r="FW245" s="23"/>
      <c r="FX245" s="23"/>
      <c r="FY245" s="23"/>
      <c r="FZ245" s="23"/>
      <c r="GA245" s="23"/>
      <c r="GB245" s="23"/>
      <c r="GC245" s="23"/>
      <c r="GD245" s="23"/>
      <c r="GE245" s="23"/>
      <c r="GF245" s="23"/>
      <c r="GG245" s="23"/>
      <c r="GH245" s="23"/>
      <c r="GI245" s="23"/>
      <c r="GJ245" s="23"/>
      <c r="GK245" s="23"/>
      <c r="GL245" s="23"/>
      <c r="GM245" s="23"/>
      <c r="GN245" s="23"/>
      <c r="GO245" s="23"/>
      <c r="GP245" s="23"/>
      <c r="GQ245" s="23"/>
      <c r="GR245" s="23"/>
      <c r="GS245" s="23"/>
      <c r="GT245" s="23"/>
      <c r="GU245" s="23"/>
      <c r="GV245" s="23"/>
      <c r="GW245" s="23"/>
      <c r="GX245" s="23"/>
      <c r="GY245" s="23"/>
      <c r="GZ245" s="23"/>
      <c r="HA245" s="23"/>
      <c r="HB245" s="23"/>
      <c r="HC245" s="23"/>
      <c r="HD245" s="23"/>
      <c r="HE245" s="23"/>
      <c r="HF245" s="23"/>
      <c r="HG245" s="23"/>
      <c r="HH245" s="23"/>
      <c r="HI245" s="23"/>
      <c r="HJ245" s="23"/>
      <c r="HK245" s="23"/>
    </row>
    <row r="246" spans="1:219" ht="13.9" customHeight="1">
      <c r="A246" s="392"/>
      <c r="B246" s="160"/>
      <c r="C246" s="161"/>
      <c r="D246" s="161"/>
      <c r="E246" s="255"/>
      <c r="F246" s="396">
        <v>0</v>
      </c>
      <c r="G246" s="181"/>
      <c r="H246" s="186"/>
      <c r="I246" s="162"/>
      <c r="J246" s="163"/>
      <c r="K246" s="164"/>
      <c r="L246" s="164"/>
      <c r="M246" s="187"/>
      <c r="N246" s="458"/>
      <c r="O246" s="463"/>
      <c r="P246" s="190"/>
      <c r="Q246" s="165"/>
      <c r="R246" s="166"/>
      <c r="S246" s="191"/>
      <c r="T246" s="195"/>
      <c r="U246" s="167"/>
      <c r="V246" s="196"/>
      <c r="W246" s="199">
        <f t="shared" si="44"/>
        <v>0</v>
      </c>
      <c r="X246" s="344">
        <f>IF(G246&gt;0,HLOOKUP(C246,'Utility Allowances'!$O$33:$S$34,2),0)</f>
        <v>0</v>
      </c>
      <c r="Y246" s="345">
        <f t="shared" si="45"/>
        <v>0</v>
      </c>
      <c r="Z246" s="168">
        <f t="shared" si="46"/>
        <v>0</v>
      </c>
      <c r="AA246" s="346">
        <f t="shared" si="47"/>
        <v>0</v>
      </c>
      <c r="AB246" s="344">
        <f>IF(Y246&gt;0,VLOOKUP($Y246,'Reference Data 2'!$B$7:$C$71,2),0)</f>
        <v>0</v>
      </c>
      <c r="AC246" s="347">
        <f t="shared" si="48"/>
        <v>0</v>
      </c>
      <c r="AD246" s="348">
        <f t="shared" si="49"/>
        <v>0</v>
      </c>
      <c r="AE246" s="349">
        <f>IF(Y246&gt;0,VLOOKUP($Y246,'Reference Data 2'!$B$9:$D$71,3),0)</f>
        <v>0</v>
      </c>
      <c r="AF246" s="347">
        <f t="shared" si="50"/>
        <v>0</v>
      </c>
      <c r="AG246" s="346">
        <f t="shared" si="51"/>
        <v>0</v>
      </c>
      <c r="AH246" s="350">
        <f t="shared" si="52"/>
        <v>0</v>
      </c>
      <c r="AI246" s="351">
        <f t="shared" si="53"/>
        <v>0</v>
      </c>
      <c r="AJ246" s="352">
        <f t="shared" si="54"/>
        <v>0</v>
      </c>
      <c r="AK246" s="349">
        <f>IF(AA246&gt;0,VLOOKUP(C246,'Reference Data 1'!$N$13:$O$17,2),0)</f>
        <v>0</v>
      </c>
      <c r="AL246" s="346">
        <f t="shared" si="55"/>
        <v>0</v>
      </c>
      <c r="AM246" s="353">
        <f t="shared" si="56"/>
        <v>0</v>
      </c>
      <c r="AN246" s="354">
        <f t="shared" si="57"/>
        <v>0</v>
      </c>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c r="FO246" s="23"/>
      <c r="FP246" s="23"/>
      <c r="FQ246" s="23"/>
      <c r="FR246" s="23"/>
      <c r="FS246" s="23"/>
      <c r="FT246" s="23"/>
      <c r="FU246" s="23"/>
      <c r="FV246" s="23"/>
      <c r="FW246" s="23"/>
      <c r="FX246" s="23"/>
      <c r="FY246" s="23"/>
      <c r="FZ246" s="23"/>
      <c r="GA246" s="23"/>
      <c r="GB246" s="23"/>
      <c r="GC246" s="23"/>
      <c r="GD246" s="23"/>
      <c r="GE246" s="23"/>
      <c r="GF246" s="23"/>
      <c r="GG246" s="23"/>
      <c r="GH246" s="23"/>
      <c r="GI246" s="23"/>
      <c r="GJ246" s="23"/>
      <c r="GK246" s="23"/>
      <c r="GL246" s="23"/>
      <c r="GM246" s="23"/>
      <c r="GN246" s="23"/>
      <c r="GO246" s="23"/>
      <c r="GP246" s="23"/>
      <c r="GQ246" s="23"/>
      <c r="GR246" s="23"/>
      <c r="GS246" s="23"/>
      <c r="GT246" s="23"/>
      <c r="GU246" s="23"/>
      <c r="GV246" s="23"/>
      <c r="GW246" s="23"/>
      <c r="GX246" s="23"/>
      <c r="GY246" s="23"/>
      <c r="GZ246" s="23"/>
      <c r="HA246" s="23"/>
      <c r="HB246" s="23"/>
      <c r="HC246" s="23"/>
      <c r="HD246" s="23"/>
      <c r="HE246" s="23"/>
      <c r="HF246" s="23"/>
      <c r="HG246" s="23"/>
      <c r="HH246" s="23"/>
      <c r="HI246" s="23"/>
      <c r="HJ246" s="23"/>
      <c r="HK246" s="23"/>
    </row>
    <row r="247" spans="1:219" ht="13.9" customHeight="1">
      <c r="A247" s="392"/>
      <c r="B247" s="160"/>
      <c r="C247" s="161"/>
      <c r="D247" s="161"/>
      <c r="E247" s="255"/>
      <c r="F247" s="396">
        <v>0</v>
      </c>
      <c r="G247" s="181"/>
      <c r="H247" s="186"/>
      <c r="I247" s="162"/>
      <c r="J247" s="163"/>
      <c r="K247" s="164"/>
      <c r="L247" s="164"/>
      <c r="M247" s="187"/>
      <c r="N247" s="458"/>
      <c r="O247" s="463"/>
      <c r="P247" s="190"/>
      <c r="Q247" s="165"/>
      <c r="R247" s="166"/>
      <c r="S247" s="191"/>
      <c r="T247" s="195"/>
      <c r="U247" s="167"/>
      <c r="V247" s="196"/>
      <c r="W247" s="199">
        <f t="shared" si="44"/>
        <v>0</v>
      </c>
      <c r="X247" s="344">
        <f>IF(G247&gt;0,HLOOKUP(C247,'Utility Allowances'!$O$33:$S$34,2),0)</f>
        <v>0</v>
      </c>
      <c r="Y247" s="345">
        <f t="shared" si="45"/>
        <v>0</v>
      </c>
      <c r="Z247" s="168">
        <f t="shared" si="46"/>
        <v>0</v>
      </c>
      <c r="AA247" s="346">
        <f t="shared" si="47"/>
        <v>0</v>
      </c>
      <c r="AB247" s="344">
        <f>IF(Y247&gt;0,VLOOKUP($Y247,'Reference Data 2'!$B$7:$C$71,2),0)</f>
        <v>0</v>
      </c>
      <c r="AC247" s="347">
        <f t="shared" si="48"/>
        <v>0</v>
      </c>
      <c r="AD247" s="348">
        <f t="shared" si="49"/>
        <v>0</v>
      </c>
      <c r="AE247" s="349">
        <f>IF(Y247&gt;0,VLOOKUP($Y247,'Reference Data 2'!$B$9:$D$71,3),0)</f>
        <v>0</v>
      </c>
      <c r="AF247" s="347">
        <f t="shared" si="50"/>
        <v>0</v>
      </c>
      <c r="AG247" s="346">
        <f t="shared" si="51"/>
        <v>0</v>
      </c>
      <c r="AH247" s="350">
        <f t="shared" si="52"/>
        <v>0</v>
      </c>
      <c r="AI247" s="351">
        <f t="shared" si="53"/>
        <v>0</v>
      </c>
      <c r="AJ247" s="352">
        <f t="shared" si="54"/>
        <v>0</v>
      </c>
      <c r="AK247" s="349">
        <f>IF(AA247&gt;0,VLOOKUP(C247,'Reference Data 1'!$N$13:$O$17,2),0)</f>
        <v>0</v>
      </c>
      <c r="AL247" s="346">
        <f t="shared" si="55"/>
        <v>0</v>
      </c>
      <c r="AM247" s="353">
        <f t="shared" si="56"/>
        <v>0</v>
      </c>
      <c r="AN247" s="354">
        <f t="shared" si="57"/>
        <v>0</v>
      </c>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c r="GU247" s="23"/>
      <c r="GV247" s="23"/>
      <c r="GW247" s="23"/>
      <c r="GX247" s="23"/>
      <c r="GY247" s="23"/>
      <c r="GZ247" s="23"/>
      <c r="HA247" s="23"/>
      <c r="HB247" s="23"/>
      <c r="HC247" s="23"/>
      <c r="HD247" s="23"/>
      <c r="HE247" s="23"/>
      <c r="HF247" s="23"/>
      <c r="HG247" s="23"/>
      <c r="HH247" s="23"/>
      <c r="HI247" s="23"/>
      <c r="HJ247" s="23"/>
      <c r="HK247" s="23"/>
    </row>
    <row r="248" spans="1:219" ht="13.9" customHeight="1">
      <c r="A248" s="392"/>
      <c r="B248" s="160"/>
      <c r="C248" s="161"/>
      <c r="D248" s="161"/>
      <c r="E248" s="255"/>
      <c r="F248" s="396">
        <v>0</v>
      </c>
      <c r="G248" s="181"/>
      <c r="H248" s="186"/>
      <c r="I248" s="162"/>
      <c r="J248" s="163"/>
      <c r="K248" s="164"/>
      <c r="L248" s="164"/>
      <c r="M248" s="187"/>
      <c r="N248" s="458"/>
      <c r="O248" s="463"/>
      <c r="P248" s="190"/>
      <c r="Q248" s="165"/>
      <c r="R248" s="166"/>
      <c r="S248" s="191"/>
      <c r="T248" s="195"/>
      <c r="U248" s="167"/>
      <c r="V248" s="196"/>
      <c r="W248" s="199">
        <f t="shared" si="44"/>
        <v>0</v>
      </c>
      <c r="X248" s="344">
        <f>IF(G248&gt;0,HLOOKUP(C248,'Utility Allowances'!$O$33:$S$34,2),0)</f>
        <v>0</v>
      </c>
      <c r="Y248" s="345">
        <f t="shared" si="45"/>
        <v>0</v>
      </c>
      <c r="Z248" s="168">
        <f t="shared" si="46"/>
        <v>0</v>
      </c>
      <c r="AA248" s="346">
        <f t="shared" si="47"/>
        <v>0</v>
      </c>
      <c r="AB248" s="344">
        <f>IF(Y248&gt;0,VLOOKUP($Y248,'Reference Data 2'!$B$7:$C$71,2),0)</f>
        <v>0</v>
      </c>
      <c r="AC248" s="347">
        <f t="shared" si="48"/>
        <v>0</v>
      </c>
      <c r="AD248" s="348">
        <f t="shared" si="49"/>
        <v>0</v>
      </c>
      <c r="AE248" s="349">
        <f>IF(Y248&gt;0,VLOOKUP($Y248,'Reference Data 2'!$B$9:$D$71,3),0)</f>
        <v>0</v>
      </c>
      <c r="AF248" s="347">
        <f t="shared" si="50"/>
        <v>0</v>
      </c>
      <c r="AG248" s="346">
        <f t="shared" si="51"/>
        <v>0</v>
      </c>
      <c r="AH248" s="350">
        <f t="shared" si="52"/>
        <v>0</v>
      </c>
      <c r="AI248" s="351">
        <f t="shared" si="53"/>
        <v>0</v>
      </c>
      <c r="AJ248" s="352">
        <f t="shared" si="54"/>
        <v>0</v>
      </c>
      <c r="AK248" s="349">
        <f>IF(AA248&gt;0,VLOOKUP(C248,'Reference Data 1'!$N$13:$O$17,2),0)</f>
        <v>0</v>
      </c>
      <c r="AL248" s="346">
        <f t="shared" si="55"/>
        <v>0</v>
      </c>
      <c r="AM248" s="353">
        <f t="shared" si="56"/>
        <v>0</v>
      </c>
      <c r="AN248" s="354">
        <f t="shared" si="57"/>
        <v>0</v>
      </c>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row>
    <row r="249" spans="1:219" ht="13.9" customHeight="1">
      <c r="A249" s="392"/>
      <c r="B249" s="160"/>
      <c r="C249" s="161"/>
      <c r="D249" s="161"/>
      <c r="E249" s="255"/>
      <c r="F249" s="396">
        <v>0</v>
      </c>
      <c r="G249" s="181"/>
      <c r="H249" s="186"/>
      <c r="I249" s="162"/>
      <c r="J249" s="163"/>
      <c r="K249" s="164"/>
      <c r="L249" s="164"/>
      <c r="M249" s="187"/>
      <c r="N249" s="458"/>
      <c r="O249" s="463"/>
      <c r="P249" s="190"/>
      <c r="Q249" s="165"/>
      <c r="R249" s="166"/>
      <c r="S249" s="191"/>
      <c r="T249" s="195"/>
      <c r="U249" s="167"/>
      <c r="V249" s="196"/>
      <c r="W249" s="199">
        <f t="shared" si="44"/>
        <v>0</v>
      </c>
      <c r="X249" s="344">
        <f>IF(G249&gt;0,HLOOKUP(C249,'Utility Allowances'!$O$33:$S$34,2),0)</f>
        <v>0</v>
      </c>
      <c r="Y249" s="345">
        <f t="shared" si="45"/>
        <v>0</v>
      </c>
      <c r="Z249" s="168">
        <f t="shared" si="46"/>
        <v>0</v>
      </c>
      <c r="AA249" s="346">
        <f t="shared" si="47"/>
        <v>0</v>
      </c>
      <c r="AB249" s="344">
        <f>IF(Y249&gt;0,VLOOKUP($Y249,'Reference Data 2'!$B$7:$C$71,2),0)</f>
        <v>0</v>
      </c>
      <c r="AC249" s="347">
        <f t="shared" si="48"/>
        <v>0</v>
      </c>
      <c r="AD249" s="348">
        <f t="shared" si="49"/>
        <v>0</v>
      </c>
      <c r="AE249" s="349">
        <f>IF(Y249&gt;0,VLOOKUP($Y249,'Reference Data 2'!$B$9:$D$71,3),0)</f>
        <v>0</v>
      </c>
      <c r="AF249" s="347">
        <f t="shared" si="50"/>
        <v>0</v>
      </c>
      <c r="AG249" s="346">
        <f t="shared" si="51"/>
        <v>0</v>
      </c>
      <c r="AH249" s="350">
        <f t="shared" si="52"/>
        <v>0</v>
      </c>
      <c r="AI249" s="351">
        <f t="shared" si="53"/>
        <v>0</v>
      </c>
      <c r="AJ249" s="352">
        <f t="shared" si="54"/>
        <v>0</v>
      </c>
      <c r="AK249" s="349">
        <f>IF(AA249&gt;0,VLOOKUP(C249,'Reference Data 1'!$N$13:$O$17,2),0)</f>
        <v>0</v>
      </c>
      <c r="AL249" s="346">
        <f t="shared" si="55"/>
        <v>0</v>
      </c>
      <c r="AM249" s="353">
        <f t="shared" si="56"/>
        <v>0</v>
      </c>
      <c r="AN249" s="354">
        <f t="shared" si="57"/>
        <v>0</v>
      </c>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row>
    <row r="250" spans="1:219" ht="13.9" customHeight="1">
      <c r="A250" s="392"/>
      <c r="B250" s="160"/>
      <c r="C250" s="161"/>
      <c r="D250" s="161"/>
      <c r="E250" s="255"/>
      <c r="F250" s="396">
        <v>0</v>
      </c>
      <c r="G250" s="181"/>
      <c r="H250" s="186"/>
      <c r="I250" s="162"/>
      <c r="J250" s="163"/>
      <c r="K250" s="164"/>
      <c r="L250" s="164"/>
      <c r="M250" s="187"/>
      <c r="N250" s="458"/>
      <c r="O250" s="463"/>
      <c r="P250" s="190"/>
      <c r="Q250" s="165"/>
      <c r="R250" s="166"/>
      <c r="S250" s="191"/>
      <c r="T250" s="195"/>
      <c r="U250" s="167"/>
      <c r="V250" s="196"/>
      <c r="W250" s="199">
        <f t="shared" si="44"/>
        <v>0</v>
      </c>
      <c r="X250" s="344">
        <f>IF(G250&gt;0,HLOOKUP(C250,'Utility Allowances'!$O$33:$S$34,2),0)</f>
        <v>0</v>
      </c>
      <c r="Y250" s="345">
        <f t="shared" si="45"/>
        <v>0</v>
      </c>
      <c r="Z250" s="168">
        <f t="shared" si="46"/>
        <v>0</v>
      </c>
      <c r="AA250" s="346">
        <f t="shared" si="47"/>
        <v>0</v>
      </c>
      <c r="AB250" s="344">
        <f>IF(Y250&gt;0,VLOOKUP($Y250,'Reference Data 2'!$B$7:$C$71,2),0)</f>
        <v>0</v>
      </c>
      <c r="AC250" s="347">
        <f t="shared" si="48"/>
        <v>0</v>
      </c>
      <c r="AD250" s="348">
        <f t="shared" si="49"/>
        <v>0</v>
      </c>
      <c r="AE250" s="349">
        <f>IF(Y250&gt;0,VLOOKUP($Y250,'Reference Data 2'!$B$9:$D$71,3),0)</f>
        <v>0</v>
      </c>
      <c r="AF250" s="347">
        <f t="shared" si="50"/>
        <v>0</v>
      </c>
      <c r="AG250" s="346">
        <f t="shared" si="51"/>
        <v>0</v>
      </c>
      <c r="AH250" s="350">
        <f t="shared" si="52"/>
        <v>0</v>
      </c>
      <c r="AI250" s="351">
        <f t="shared" si="53"/>
        <v>0</v>
      </c>
      <c r="AJ250" s="352">
        <f t="shared" si="54"/>
        <v>0</v>
      </c>
      <c r="AK250" s="349">
        <f>IF(AA250&gt;0,VLOOKUP(C250,'Reference Data 1'!$N$13:$O$17,2),0)</f>
        <v>0</v>
      </c>
      <c r="AL250" s="346">
        <f t="shared" si="55"/>
        <v>0</v>
      </c>
      <c r="AM250" s="353">
        <f t="shared" si="56"/>
        <v>0</v>
      </c>
      <c r="AN250" s="354">
        <f t="shared" si="57"/>
        <v>0</v>
      </c>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23"/>
      <c r="HJ250" s="23"/>
      <c r="HK250" s="23"/>
    </row>
    <row r="251" spans="1:219" ht="13.9" customHeight="1">
      <c r="A251" s="392"/>
      <c r="B251" s="160"/>
      <c r="C251" s="161"/>
      <c r="D251" s="161"/>
      <c r="E251" s="255"/>
      <c r="F251" s="396">
        <v>0</v>
      </c>
      <c r="G251" s="181"/>
      <c r="H251" s="186"/>
      <c r="I251" s="162"/>
      <c r="J251" s="163"/>
      <c r="K251" s="164"/>
      <c r="L251" s="164"/>
      <c r="M251" s="187"/>
      <c r="N251" s="458"/>
      <c r="O251" s="463"/>
      <c r="P251" s="190"/>
      <c r="Q251" s="165"/>
      <c r="R251" s="166"/>
      <c r="S251" s="191"/>
      <c r="T251" s="195"/>
      <c r="U251" s="167"/>
      <c r="V251" s="196"/>
      <c r="W251" s="199">
        <f t="shared" si="44"/>
        <v>0</v>
      </c>
      <c r="X251" s="344">
        <f>IF(G251&gt;0,HLOOKUP(C251,'Utility Allowances'!$O$33:$S$34,2),0)</f>
        <v>0</v>
      </c>
      <c r="Y251" s="345">
        <f t="shared" si="45"/>
        <v>0</v>
      </c>
      <c r="Z251" s="168">
        <f t="shared" si="46"/>
        <v>0</v>
      </c>
      <c r="AA251" s="346">
        <f t="shared" si="47"/>
        <v>0</v>
      </c>
      <c r="AB251" s="344">
        <f>IF(Y251&gt;0,VLOOKUP($Y251,'Reference Data 2'!$B$7:$C$71,2),0)</f>
        <v>0</v>
      </c>
      <c r="AC251" s="347">
        <f t="shared" si="48"/>
        <v>0</v>
      </c>
      <c r="AD251" s="348">
        <f t="shared" si="49"/>
        <v>0</v>
      </c>
      <c r="AE251" s="349">
        <f>IF(Y251&gt;0,VLOOKUP($Y251,'Reference Data 2'!$B$9:$D$71,3),0)</f>
        <v>0</v>
      </c>
      <c r="AF251" s="347">
        <f t="shared" si="50"/>
        <v>0</v>
      </c>
      <c r="AG251" s="346">
        <f t="shared" si="51"/>
        <v>0</v>
      </c>
      <c r="AH251" s="350">
        <f t="shared" si="52"/>
        <v>0</v>
      </c>
      <c r="AI251" s="351">
        <f t="shared" si="53"/>
        <v>0</v>
      </c>
      <c r="AJ251" s="352">
        <f t="shared" si="54"/>
        <v>0</v>
      </c>
      <c r="AK251" s="349">
        <f>IF(AA251&gt;0,VLOOKUP(C251,'Reference Data 1'!$N$13:$O$17,2),0)</f>
        <v>0</v>
      </c>
      <c r="AL251" s="346">
        <f t="shared" si="55"/>
        <v>0</v>
      </c>
      <c r="AM251" s="353">
        <f t="shared" si="56"/>
        <v>0</v>
      </c>
      <c r="AN251" s="354">
        <f t="shared" si="57"/>
        <v>0</v>
      </c>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row>
    <row r="252" spans="1:219" ht="13.9" customHeight="1">
      <c r="A252" s="392"/>
      <c r="B252" s="160"/>
      <c r="C252" s="161"/>
      <c r="D252" s="161"/>
      <c r="E252" s="255"/>
      <c r="F252" s="396">
        <v>0</v>
      </c>
      <c r="G252" s="181"/>
      <c r="H252" s="186"/>
      <c r="I252" s="162"/>
      <c r="J252" s="163"/>
      <c r="K252" s="164"/>
      <c r="L252" s="164"/>
      <c r="M252" s="187"/>
      <c r="N252" s="458"/>
      <c r="O252" s="463"/>
      <c r="P252" s="190"/>
      <c r="Q252" s="165"/>
      <c r="R252" s="166"/>
      <c r="S252" s="191"/>
      <c r="T252" s="195"/>
      <c r="U252" s="167"/>
      <c r="V252" s="196"/>
      <c r="W252" s="199">
        <f t="shared" si="44"/>
        <v>0</v>
      </c>
      <c r="X252" s="344">
        <f>IF(G252&gt;0,HLOOKUP(C252,'Utility Allowances'!$O$33:$S$34,2),0)</f>
        <v>0</v>
      </c>
      <c r="Y252" s="345">
        <f t="shared" si="45"/>
        <v>0</v>
      </c>
      <c r="Z252" s="168">
        <f t="shared" si="46"/>
        <v>0</v>
      </c>
      <c r="AA252" s="346">
        <f t="shared" si="47"/>
        <v>0</v>
      </c>
      <c r="AB252" s="344">
        <f>IF(Y252&gt;0,VLOOKUP($Y252,'Reference Data 2'!$B$7:$C$71,2),0)</f>
        <v>0</v>
      </c>
      <c r="AC252" s="347">
        <f t="shared" si="48"/>
        <v>0</v>
      </c>
      <c r="AD252" s="348">
        <f t="shared" si="49"/>
        <v>0</v>
      </c>
      <c r="AE252" s="349">
        <f>IF(Y252&gt;0,VLOOKUP($Y252,'Reference Data 2'!$B$9:$D$71,3),0)</f>
        <v>0</v>
      </c>
      <c r="AF252" s="347">
        <f t="shared" si="50"/>
        <v>0</v>
      </c>
      <c r="AG252" s="346">
        <f t="shared" si="51"/>
        <v>0</v>
      </c>
      <c r="AH252" s="350">
        <f t="shared" si="52"/>
        <v>0</v>
      </c>
      <c r="AI252" s="351">
        <f t="shared" si="53"/>
        <v>0</v>
      </c>
      <c r="AJ252" s="352">
        <f t="shared" si="54"/>
        <v>0</v>
      </c>
      <c r="AK252" s="349">
        <f>IF(AA252&gt;0,VLOOKUP(C252,'Reference Data 1'!$N$13:$O$17,2),0)</f>
        <v>0</v>
      </c>
      <c r="AL252" s="346">
        <f t="shared" si="55"/>
        <v>0</v>
      </c>
      <c r="AM252" s="353">
        <f t="shared" si="56"/>
        <v>0</v>
      </c>
      <c r="AN252" s="354">
        <f t="shared" si="57"/>
        <v>0</v>
      </c>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row>
    <row r="253" spans="1:219" ht="13.9" customHeight="1">
      <c r="A253" s="392"/>
      <c r="B253" s="160"/>
      <c r="C253" s="161"/>
      <c r="D253" s="161"/>
      <c r="E253" s="255"/>
      <c r="F253" s="396">
        <v>0</v>
      </c>
      <c r="G253" s="181"/>
      <c r="H253" s="186"/>
      <c r="I253" s="162"/>
      <c r="J253" s="163"/>
      <c r="K253" s="164"/>
      <c r="L253" s="164"/>
      <c r="M253" s="187"/>
      <c r="N253" s="458"/>
      <c r="O253" s="463"/>
      <c r="P253" s="190"/>
      <c r="Q253" s="165"/>
      <c r="R253" s="166"/>
      <c r="S253" s="191"/>
      <c r="T253" s="195"/>
      <c r="U253" s="167"/>
      <c r="V253" s="196"/>
      <c r="W253" s="199">
        <f t="shared" si="44"/>
        <v>0</v>
      </c>
      <c r="X253" s="344">
        <f>IF(G253&gt;0,HLOOKUP(C253,'Utility Allowances'!$O$33:$S$34,2),0)</f>
        <v>0</v>
      </c>
      <c r="Y253" s="345">
        <f t="shared" si="45"/>
        <v>0</v>
      </c>
      <c r="Z253" s="168">
        <f t="shared" si="46"/>
        <v>0</v>
      </c>
      <c r="AA253" s="346">
        <f t="shared" si="47"/>
        <v>0</v>
      </c>
      <c r="AB253" s="344">
        <f>IF(Y253&gt;0,VLOOKUP($Y253,'Reference Data 2'!$B$7:$C$71,2),0)</f>
        <v>0</v>
      </c>
      <c r="AC253" s="347">
        <f t="shared" si="48"/>
        <v>0</v>
      </c>
      <c r="AD253" s="348">
        <f t="shared" si="49"/>
        <v>0</v>
      </c>
      <c r="AE253" s="349">
        <f>IF(Y253&gt;0,VLOOKUP($Y253,'Reference Data 2'!$B$9:$D$71,3),0)</f>
        <v>0</v>
      </c>
      <c r="AF253" s="347">
        <f t="shared" si="50"/>
        <v>0</v>
      </c>
      <c r="AG253" s="346">
        <f t="shared" si="51"/>
        <v>0</v>
      </c>
      <c r="AH253" s="350">
        <f t="shared" si="52"/>
        <v>0</v>
      </c>
      <c r="AI253" s="351">
        <f t="shared" si="53"/>
        <v>0</v>
      </c>
      <c r="AJ253" s="352">
        <f t="shared" si="54"/>
        <v>0</v>
      </c>
      <c r="AK253" s="349">
        <f>IF(AA253&gt;0,VLOOKUP(C253,'Reference Data 1'!$N$13:$O$17,2),0)</f>
        <v>0</v>
      </c>
      <c r="AL253" s="346">
        <f t="shared" si="55"/>
        <v>0</v>
      </c>
      <c r="AM253" s="353">
        <f t="shared" si="56"/>
        <v>0</v>
      </c>
      <c r="AN253" s="354">
        <f t="shared" si="57"/>
        <v>0</v>
      </c>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row>
    <row r="254" spans="1:219" ht="13.9" customHeight="1">
      <c r="A254" s="392"/>
      <c r="B254" s="160"/>
      <c r="C254" s="161"/>
      <c r="D254" s="161"/>
      <c r="E254" s="255"/>
      <c r="F254" s="396">
        <v>0</v>
      </c>
      <c r="G254" s="181"/>
      <c r="H254" s="186"/>
      <c r="I254" s="162"/>
      <c r="J254" s="163"/>
      <c r="K254" s="164"/>
      <c r="L254" s="164"/>
      <c r="M254" s="187"/>
      <c r="N254" s="458"/>
      <c r="O254" s="463"/>
      <c r="P254" s="190"/>
      <c r="Q254" s="165"/>
      <c r="R254" s="166"/>
      <c r="S254" s="191"/>
      <c r="T254" s="195"/>
      <c r="U254" s="167"/>
      <c r="V254" s="196"/>
      <c r="W254" s="199">
        <f t="shared" si="44"/>
        <v>0</v>
      </c>
      <c r="X254" s="344">
        <f>IF(G254&gt;0,HLOOKUP(C254,'Utility Allowances'!$O$33:$S$34,2),0)</f>
        <v>0</v>
      </c>
      <c r="Y254" s="345">
        <f t="shared" si="45"/>
        <v>0</v>
      </c>
      <c r="Z254" s="168">
        <f t="shared" si="46"/>
        <v>0</v>
      </c>
      <c r="AA254" s="346">
        <f t="shared" si="47"/>
        <v>0</v>
      </c>
      <c r="AB254" s="344">
        <f>IF(Y254&gt;0,VLOOKUP($Y254,'Reference Data 2'!$B$7:$C$71,2),0)</f>
        <v>0</v>
      </c>
      <c r="AC254" s="347">
        <f t="shared" si="48"/>
        <v>0</v>
      </c>
      <c r="AD254" s="348">
        <f t="shared" si="49"/>
        <v>0</v>
      </c>
      <c r="AE254" s="349">
        <f>IF(Y254&gt;0,VLOOKUP($Y254,'Reference Data 2'!$B$9:$D$71,3),0)</f>
        <v>0</v>
      </c>
      <c r="AF254" s="347">
        <f t="shared" si="50"/>
        <v>0</v>
      </c>
      <c r="AG254" s="346">
        <f t="shared" si="51"/>
        <v>0</v>
      </c>
      <c r="AH254" s="350">
        <f t="shared" si="52"/>
        <v>0</v>
      </c>
      <c r="AI254" s="351">
        <f t="shared" si="53"/>
        <v>0</v>
      </c>
      <c r="AJ254" s="352">
        <f t="shared" si="54"/>
        <v>0</v>
      </c>
      <c r="AK254" s="349">
        <f>IF(AA254&gt;0,VLOOKUP(C254,'Reference Data 1'!$N$13:$O$17,2),0)</f>
        <v>0</v>
      </c>
      <c r="AL254" s="346">
        <f t="shared" si="55"/>
        <v>0</v>
      </c>
      <c r="AM254" s="353">
        <f t="shared" si="56"/>
        <v>0</v>
      </c>
      <c r="AN254" s="354">
        <f t="shared" si="57"/>
        <v>0</v>
      </c>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row>
    <row r="255" spans="1:219" ht="13.9" customHeight="1">
      <c r="A255" s="392"/>
      <c r="B255" s="160"/>
      <c r="C255" s="161"/>
      <c r="D255" s="161"/>
      <c r="E255" s="255"/>
      <c r="F255" s="396">
        <v>0</v>
      </c>
      <c r="G255" s="181"/>
      <c r="H255" s="186"/>
      <c r="I255" s="162"/>
      <c r="J255" s="163"/>
      <c r="K255" s="164"/>
      <c r="L255" s="164"/>
      <c r="M255" s="187"/>
      <c r="N255" s="458"/>
      <c r="O255" s="463"/>
      <c r="P255" s="190"/>
      <c r="Q255" s="165"/>
      <c r="R255" s="166"/>
      <c r="S255" s="191"/>
      <c r="T255" s="195"/>
      <c r="U255" s="167"/>
      <c r="V255" s="196"/>
      <c r="W255" s="199">
        <f t="shared" si="44"/>
        <v>0</v>
      </c>
      <c r="X255" s="344">
        <f>IF(G255&gt;0,HLOOKUP(C255,'Utility Allowances'!$O$33:$S$34,2),0)</f>
        <v>0</v>
      </c>
      <c r="Y255" s="345">
        <f t="shared" si="45"/>
        <v>0</v>
      </c>
      <c r="Z255" s="168">
        <f t="shared" si="46"/>
        <v>0</v>
      </c>
      <c r="AA255" s="346">
        <f t="shared" si="47"/>
        <v>0</v>
      </c>
      <c r="AB255" s="344">
        <f>IF(Y255&gt;0,VLOOKUP($Y255,'Reference Data 2'!$B$7:$C$71,2),0)</f>
        <v>0</v>
      </c>
      <c r="AC255" s="347">
        <f t="shared" si="48"/>
        <v>0</v>
      </c>
      <c r="AD255" s="348">
        <f t="shared" si="49"/>
        <v>0</v>
      </c>
      <c r="AE255" s="349">
        <f>IF(Y255&gt;0,VLOOKUP($Y255,'Reference Data 2'!$B$9:$D$71,3),0)</f>
        <v>0</v>
      </c>
      <c r="AF255" s="347">
        <f t="shared" si="50"/>
        <v>0</v>
      </c>
      <c r="AG255" s="346">
        <f t="shared" si="51"/>
        <v>0</v>
      </c>
      <c r="AH255" s="350">
        <f t="shared" si="52"/>
        <v>0</v>
      </c>
      <c r="AI255" s="351">
        <f t="shared" si="53"/>
        <v>0</v>
      </c>
      <c r="AJ255" s="352">
        <f t="shared" si="54"/>
        <v>0</v>
      </c>
      <c r="AK255" s="349">
        <f>IF(AA255&gt;0,VLOOKUP(C255,'Reference Data 1'!$N$13:$O$17,2),0)</f>
        <v>0</v>
      </c>
      <c r="AL255" s="346">
        <f t="shared" si="55"/>
        <v>0</v>
      </c>
      <c r="AM255" s="353">
        <f t="shared" si="56"/>
        <v>0</v>
      </c>
      <c r="AN255" s="354">
        <f t="shared" si="57"/>
        <v>0</v>
      </c>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row>
    <row r="256" spans="1:219" ht="13.9" customHeight="1">
      <c r="A256" s="392"/>
      <c r="B256" s="160"/>
      <c r="C256" s="161"/>
      <c r="D256" s="161"/>
      <c r="E256" s="255"/>
      <c r="F256" s="396">
        <v>0</v>
      </c>
      <c r="G256" s="181"/>
      <c r="H256" s="186"/>
      <c r="I256" s="162"/>
      <c r="J256" s="163"/>
      <c r="K256" s="164"/>
      <c r="L256" s="164"/>
      <c r="M256" s="187"/>
      <c r="N256" s="458"/>
      <c r="O256" s="463"/>
      <c r="P256" s="190"/>
      <c r="Q256" s="165"/>
      <c r="R256" s="166"/>
      <c r="S256" s="191"/>
      <c r="T256" s="195"/>
      <c r="U256" s="167"/>
      <c r="V256" s="196"/>
      <c r="W256" s="199">
        <f t="shared" si="44"/>
        <v>0</v>
      </c>
      <c r="X256" s="344">
        <f>IF(G256&gt;0,HLOOKUP(C256,'Utility Allowances'!$O$33:$S$34,2),0)</f>
        <v>0</v>
      </c>
      <c r="Y256" s="345">
        <f t="shared" si="45"/>
        <v>0</v>
      </c>
      <c r="Z256" s="168">
        <f t="shared" si="46"/>
        <v>0</v>
      </c>
      <c r="AA256" s="346">
        <f t="shared" si="47"/>
        <v>0</v>
      </c>
      <c r="AB256" s="344">
        <f>IF(Y256&gt;0,VLOOKUP($Y256,'Reference Data 2'!$B$7:$C$71,2),0)</f>
        <v>0</v>
      </c>
      <c r="AC256" s="347">
        <f t="shared" si="48"/>
        <v>0</v>
      </c>
      <c r="AD256" s="348">
        <f t="shared" si="49"/>
        <v>0</v>
      </c>
      <c r="AE256" s="349">
        <f>IF(Y256&gt;0,VLOOKUP($Y256,'Reference Data 2'!$B$9:$D$71,3),0)</f>
        <v>0</v>
      </c>
      <c r="AF256" s="347">
        <f t="shared" si="50"/>
        <v>0</v>
      </c>
      <c r="AG256" s="346">
        <f t="shared" si="51"/>
        <v>0</v>
      </c>
      <c r="AH256" s="350">
        <f t="shared" si="52"/>
        <v>0</v>
      </c>
      <c r="AI256" s="351">
        <f t="shared" si="53"/>
        <v>0</v>
      </c>
      <c r="AJ256" s="352">
        <f t="shared" si="54"/>
        <v>0</v>
      </c>
      <c r="AK256" s="349">
        <f>IF(AA256&gt;0,VLOOKUP(C256,'Reference Data 1'!$N$13:$O$17,2),0)</f>
        <v>0</v>
      </c>
      <c r="AL256" s="346">
        <f t="shared" si="55"/>
        <v>0</v>
      </c>
      <c r="AM256" s="353">
        <f t="shared" si="56"/>
        <v>0</v>
      </c>
      <c r="AN256" s="354">
        <f t="shared" si="57"/>
        <v>0</v>
      </c>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row>
    <row r="257" spans="1:219" ht="13.9" customHeight="1">
      <c r="A257" s="392"/>
      <c r="B257" s="160"/>
      <c r="C257" s="161"/>
      <c r="D257" s="161"/>
      <c r="E257" s="255"/>
      <c r="F257" s="396">
        <v>0</v>
      </c>
      <c r="G257" s="181"/>
      <c r="H257" s="186"/>
      <c r="I257" s="162"/>
      <c r="J257" s="163"/>
      <c r="K257" s="164"/>
      <c r="L257" s="164"/>
      <c r="M257" s="187"/>
      <c r="N257" s="458"/>
      <c r="O257" s="463"/>
      <c r="P257" s="190"/>
      <c r="Q257" s="165"/>
      <c r="R257" s="166"/>
      <c r="S257" s="191"/>
      <c r="T257" s="195"/>
      <c r="U257" s="167"/>
      <c r="V257" s="196"/>
      <c r="W257" s="199">
        <f t="shared" si="44"/>
        <v>0</v>
      </c>
      <c r="X257" s="344">
        <f>IF(G257&gt;0,HLOOKUP(C257,'Utility Allowances'!$O$33:$S$34,2),0)</f>
        <v>0</v>
      </c>
      <c r="Y257" s="345">
        <f t="shared" si="45"/>
        <v>0</v>
      </c>
      <c r="Z257" s="168">
        <f t="shared" si="46"/>
        <v>0</v>
      </c>
      <c r="AA257" s="346">
        <f t="shared" si="47"/>
        <v>0</v>
      </c>
      <c r="AB257" s="344">
        <f>IF(Y257&gt;0,VLOOKUP($Y257,'Reference Data 2'!$B$7:$C$71,2),0)</f>
        <v>0</v>
      </c>
      <c r="AC257" s="347">
        <f t="shared" si="48"/>
        <v>0</v>
      </c>
      <c r="AD257" s="348">
        <f t="shared" si="49"/>
        <v>0</v>
      </c>
      <c r="AE257" s="349">
        <f>IF(Y257&gt;0,VLOOKUP($Y257,'Reference Data 2'!$B$9:$D$71,3),0)</f>
        <v>0</v>
      </c>
      <c r="AF257" s="347">
        <f t="shared" si="50"/>
        <v>0</v>
      </c>
      <c r="AG257" s="346">
        <f t="shared" si="51"/>
        <v>0</v>
      </c>
      <c r="AH257" s="350">
        <f t="shared" si="52"/>
        <v>0</v>
      </c>
      <c r="AI257" s="351">
        <f t="shared" si="53"/>
        <v>0</v>
      </c>
      <c r="AJ257" s="352">
        <f t="shared" si="54"/>
        <v>0</v>
      </c>
      <c r="AK257" s="349">
        <f>IF(AA257&gt;0,VLOOKUP(C257,'Reference Data 1'!$N$13:$O$17,2),0)</f>
        <v>0</v>
      </c>
      <c r="AL257" s="346">
        <f t="shared" si="55"/>
        <v>0</v>
      </c>
      <c r="AM257" s="353">
        <f t="shared" si="56"/>
        <v>0</v>
      </c>
      <c r="AN257" s="354">
        <f t="shared" si="57"/>
        <v>0</v>
      </c>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row>
    <row r="258" spans="1:219" ht="13.9" customHeight="1">
      <c r="A258" s="392"/>
      <c r="B258" s="160"/>
      <c r="C258" s="161"/>
      <c r="D258" s="161"/>
      <c r="E258" s="255"/>
      <c r="F258" s="396">
        <v>0</v>
      </c>
      <c r="G258" s="181"/>
      <c r="H258" s="186"/>
      <c r="I258" s="162"/>
      <c r="J258" s="163"/>
      <c r="K258" s="164"/>
      <c r="L258" s="164"/>
      <c r="M258" s="187"/>
      <c r="N258" s="458"/>
      <c r="O258" s="463"/>
      <c r="P258" s="190"/>
      <c r="Q258" s="165"/>
      <c r="R258" s="166"/>
      <c r="S258" s="191"/>
      <c r="T258" s="195"/>
      <c r="U258" s="167"/>
      <c r="V258" s="196"/>
      <c r="W258" s="199">
        <f t="shared" si="44"/>
        <v>0</v>
      </c>
      <c r="X258" s="344">
        <f>IF(G258&gt;0,HLOOKUP(C258,'Utility Allowances'!$O$33:$S$34,2),0)</f>
        <v>0</v>
      </c>
      <c r="Y258" s="345">
        <f t="shared" si="45"/>
        <v>0</v>
      </c>
      <c r="Z258" s="168">
        <f t="shared" si="46"/>
        <v>0</v>
      </c>
      <c r="AA258" s="346">
        <f t="shared" si="47"/>
        <v>0</v>
      </c>
      <c r="AB258" s="344">
        <f>IF(Y258&gt;0,VLOOKUP($Y258,'Reference Data 2'!$B$7:$C$71,2),0)</f>
        <v>0</v>
      </c>
      <c r="AC258" s="347">
        <f t="shared" si="48"/>
        <v>0</v>
      </c>
      <c r="AD258" s="348">
        <f t="shared" si="49"/>
        <v>0</v>
      </c>
      <c r="AE258" s="349">
        <f>IF(Y258&gt;0,VLOOKUP($Y258,'Reference Data 2'!$B$9:$D$71,3),0)</f>
        <v>0</v>
      </c>
      <c r="AF258" s="347">
        <f t="shared" si="50"/>
        <v>0</v>
      </c>
      <c r="AG258" s="346">
        <f t="shared" si="51"/>
        <v>0</v>
      </c>
      <c r="AH258" s="350">
        <f t="shared" si="52"/>
        <v>0</v>
      </c>
      <c r="AI258" s="351">
        <f t="shared" si="53"/>
        <v>0</v>
      </c>
      <c r="AJ258" s="352">
        <f t="shared" si="54"/>
        <v>0</v>
      </c>
      <c r="AK258" s="349">
        <f>IF(AA258&gt;0,VLOOKUP(C258,'Reference Data 1'!$N$13:$O$17,2),0)</f>
        <v>0</v>
      </c>
      <c r="AL258" s="346">
        <f t="shared" si="55"/>
        <v>0</v>
      </c>
      <c r="AM258" s="353">
        <f t="shared" si="56"/>
        <v>0</v>
      </c>
      <c r="AN258" s="354">
        <f t="shared" si="57"/>
        <v>0</v>
      </c>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row>
    <row r="259" spans="1:219" ht="13.9" customHeight="1">
      <c r="A259" s="392"/>
      <c r="B259" s="160"/>
      <c r="C259" s="161"/>
      <c r="D259" s="161"/>
      <c r="E259" s="255"/>
      <c r="F259" s="396">
        <v>0</v>
      </c>
      <c r="G259" s="181"/>
      <c r="H259" s="186"/>
      <c r="I259" s="162"/>
      <c r="J259" s="163"/>
      <c r="K259" s="164"/>
      <c r="L259" s="164"/>
      <c r="M259" s="187"/>
      <c r="N259" s="458"/>
      <c r="O259" s="463"/>
      <c r="P259" s="190"/>
      <c r="Q259" s="165"/>
      <c r="R259" s="166"/>
      <c r="S259" s="191"/>
      <c r="T259" s="195"/>
      <c r="U259" s="167"/>
      <c r="V259" s="196"/>
      <c r="W259" s="199">
        <f t="shared" si="44"/>
        <v>0</v>
      </c>
      <c r="X259" s="344">
        <f>IF(G259&gt;0,HLOOKUP(C259,'Utility Allowances'!$O$33:$S$34,2),0)</f>
        <v>0</v>
      </c>
      <c r="Y259" s="345">
        <f t="shared" si="45"/>
        <v>0</v>
      </c>
      <c r="Z259" s="168">
        <f t="shared" si="46"/>
        <v>0</v>
      </c>
      <c r="AA259" s="346">
        <f t="shared" si="47"/>
        <v>0</v>
      </c>
      <c r="AB259" s="344">
        <f>IF(Y259&gt;0,VLOOKUP($Y259,'Reference Data 2'!$B$7:$C$71,2),0)</f>
        <v>0</v>
      </c>
      <c r="AC259" s="347">
        <f t="shared" si="48"/>
        <v>0</v>
      </c>
      <c r="AD259" s="348">
        <f t="shared" si="49"/>
        <v>0</v>
      </c>
      <c r="AE259" s="349">
        <f>IF(Y259&gt;0,VLOOKUP($Y259,'Reference Data 2'!$B$9:$D$71,3),0)</f>
        <v>0</v>
      </c>
      <c r="AF259" s="347">
        <f t="shared" si="50"/>
        <v>0</v>
      </c>
      <c r="AG259" s="346">
        <f t="shared" si="51"/>
        <v>0</v>
      </c>
      <c r="AH259" s="350">
        <f t="shared" si="52"/>
        <v>0</v>
      </c>
      <c r="AI259" s="351">
        <f t="shared" si="53"/>
        <v>0</v>
      </c>
      <c r="AJ259" s="352">
        <f t="shared" si="54"/>
        <v>0</v>
      </c>
      <c r="AK259" s="349">
        <f>IF(AA259&gt;0,VLOOKUP(C259,'Reference Data 1'!$N$13:$O$17,2),0)</f>
        <v>0</v>
      </c>
      <c r="AL259" s="346">
        <f t="shared" si="55"/>
        <v>0</v>
      </c>
      <c r="AM259" s="353">
        <f t="shared" si="56"/>
        <v>0</v>
      </c>
      <c r="AN259" s="354">
        <f t="shared" si="57"/>
        <v>0</v>
      </c>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row>
    <row r="260" spans="1:219" ht="13.9" customHeight="1">
      <c r="A260" s="392"/>
      <c r="B260" s="160"/>
      <c r="C260" s="161"/>
      <c r="D260" s="161"/>
      <c r="E260" s="255"/>
      <c r="F260" s="396">
        <v>0</v>
      </c>
      <c r="G260" s="181"/>
      <c r="H260" s="186"/>
      <c r="I260" s="162"/>
      <c r="J260" s="163"/>
      <c r="K260" s="164"/>
      <c r="L260" s="164"/>
      <c r="M260" s="187"/>
      <c r="N260" s="458"/>
      <c r="O260" s="463"/>
      <c r="P260" s="190"/>
      <c r="Q260" s="165"/>
      <c r="R260" s="166"/>
      <c r="S260" s="191"/>
      <c r="T260" s="195"/>
      <c r="U260" s="167"/>
      <c r="V260" s="196"/>
      <c r="W260" s="199">
        <f t="shared" si="44"/>
        <v>0</v>
      </c>
      <c r="X260" s="344">
        <f>IF(G260&gt;0,HLOOKUP(C260,'Utility Allowances'!$O$33:$S$34,2),0)</f>
        <v>0</v>
      </c>
      <c r="Y260" s="345">
        <f t="shared" si="45"/>
        <v>0</v>
      </c>
      <c r="Z260" s="168">
        <f t="shared" si="46"/>
        <v>0</v>
      </c>
      <c r="AA260" s="346">
        <f t="shared" si="47"/>
        <v>0</v>
      </c>
      <c r="AB260" s="344">
        <f>IF(Y260&gt;0,VLOOKUP($Y260,'Reference Data 2'!$B$7:$C$71,2),0)</f>
        <v>0</v>
      </c>
      <c r="AC260" s="347">
        <f t="shared" si="48"/>
        <v>0</v>
      </c>
      <c r="AD260" s="348">
        <f t="shared" si="49"/>
        <v>0</v>
      </c>
      <c r="AE260" s="349">
        <f>IF(Y260&gt;0,VLOOKUP($Y260,'Reference Data 2'!$B$9:$D$71,3),0)</f>
        <v>0</v>
      </c>
      <c r="AF260" s="347">
        <f t="shared" si="50"/>
        <v>0</v>
      </c>
      <c r="AG260" s="346">
        <f t="shared" si="51"/>
        <v>0</v>
      </c>
      <c r="AH260" s="350">
        <f t="shared" si="52"/>
        <v>0</v>
      </c>
      <c r="AI260" s="351">
        <f t="shared" si="53"/>
        <v>0</v>
      </c>
      <c r="AJ260" s="352">
        <f t="shared" si="54"/>
        <v>0</v>
      </c>
      <c r="AK260" s="349">
        <f>IF(AA260&gt;0,VLOOKUP(C260,'Reference Data 1'!$N$13:$O$17,2),0)</f>
        <v>0</v>
      </c>
      <c r="AL260" s="346">
        <f t="shared" si="55"/>
        <v>0</v>
      </c>
      <c r="AM260" s="353">
        <f t="shared" si="56"/>
        <v>0</v>
      </c>
      <c r="AN260" s="354">
        <f t="shared" si="57"/>
        <v>0</v>
      </c>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row>
    <row r="261" spans="1:219" ht="13.9" customHeight="1">
      <c r="A261" s="392"/>
      <c r="B261" s="160"/>
      <c r="C261" s="161"/>
      <c r="D261" s="161"/>
      <c r="E261" s="255"/>
      <c r="F261" s="396">
        <v>0</v>
      </c>
      <c r="G261" s="181"/>
      <c r="H261" s="186"/>
      <c r="I261" s="162"/>
      <c r="J261" s="163"/>
      <c r="K261" s="164"/>
      <c r="L261" s="164"/>
      <c r="M261" s="187"/>
      <c r="N261" s="458"/>
      <c r="O261" s="463"/>
      <c r="P261" s="190"/>
      <c r="Q261" s="165"/>
      <c r="R261" s="166"/>
      <c r="S261" s="191"/>
      <c r="T261" s="195"/>
      <c r="U261" s="167"/>
      <c r="V261" s="196"/>
      <c r="W261" s="199">
        <f t="shared" si="44"/>
        <v>0</v>
      </c>
      <c r="X261" s="344">
        <f>IF(G261&gt;0,HLOOKUP(C261,'Utility Allowances'!$O$33:$S$34,2),0)</f>
        <v>0</v>
      </c>
      <c r="Y261" s="345">
        <f t="shared" si="45"/>
        <v>0</v>
      </c>
      <c r="Z261" s="168">
        <f t="shared" si="46"/>
        <v>0</v>
      </c>
      <c r="AA261" s="346">
        <f t="shared" si="47"/>
        <v>0</v>
      </c>
      <c r="AB261" s="344">
        <f>IF(Y261&gt;0,VLOOKUP($Y261,'Reference Data 2'!$B$7:$C$71,2),0)</f>
        <v>0</v>
      </c>
      <c r="AC261" s="347">
        <f t="shared" si="48"/>
        <v>0</v>
      </c>
      <c r="AD261" s="348">
        <f t="shared" si="49"/>
        <v>0</v>
      </c>
      <c r="AE261" s="349">
        <f>IF(Y261&gt;0,VLOOKUP($Y261,'Reference Data 2'!$B$9:$D$71,3),0)</f>
        <v>0</v>
      </c>
      <c r="AF261" s="347">
        <f t="shared" si="50"/>
        <v>0</v>
      </c>
      <c r="AG261" s="346">
        <f t="shared" si="51"/>
        <v>0</v>
      </c>
      <c r="AH261" s="350">
        <f t="shared" si="52"/>
        <v>0</v>
      </c>
      <c r="AI261" s="351">
        <f t="shared" si="53"/>
        <v>0</v>
      </c>
      <c r="AJ261" s="352">
        <f t="shared" si="54"/>
        <v>0</v>
      </c>
      <c r="AK261" s="349">
        <f>IF(AA261&gt;0,VLOOKUP(C261,'Reference Data 1'!$N$13:$O$17,2),0)</f>
        <v>0</v>
      </c>
      <c r="AL261" s="346">
        <f t="shared" si="55"/>
        <v>0</v>
      </c>
      <c r="AM261" s="353">
        <f t="shared" si="56"/>
        <v>0</v>
      </c>
      <c r="AN261" s="354">
        <f t="shared" si="57"/>
        <v>0</v>
      </c>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row>
    <row r="262" spans="1:219" ht="13.9" customHeight="1">
      <c r="A262" s="392"/>
      <c r="B262" s="160"/>
      <c r="C262" s="161"/>
      <c r="D262" s="161"/>
      <c r="E262" s="255"/>
      <c r="F262" s="396">
        <v>0</v>
      </c>
      <c r="G262" s="181"/>
      <c r="H262" s="186"/>
      <c r="I262" s="162"/>
      <c r="J262" s="163"/>
      <c r="K262" s="164"/>
      <c r="L262" s="164"/>
      <c r="M262" s="187"/>
      <c r="N262" s="458"/>
      <c r="O262" s="463"/>
      <c r="P262" s="190"/>
      <c r="Q262" s="165"/>
      <c r="R262" s="166"/>
      <c r="S262" s="191"/>
      <c r="T262" s="195"/>
      <c r="U262" s="167"/>
      <c r="V262" s="196"/>
      <c r="W262" s="199">
        <f t="shared" si="44"/>
        <v>0</v>
      </c>
      <c r="X262" s="344">
        <f>IF(G262&gt;0,HLOOKUP(C262,'Utility Allowances'!$O$33:$S$34,2),0)</f>
        <v>0</v>
      </c>
      <c r="Y262" s="345">
        <f t="shared" si="45"/>
        <v>0</v>
      </c>
      <c r="Z262" s="168">
        <f t="shared" si="46"/>
        <v>0</v>
      </c>
      <c r="AA262" s="346">
        <f t="shared" si="47"/>
        <v>0</v>
      </c>
      <c r="AB262" s="344">
        <f>IF(Y262&gt;0,VLOOKUP($Y262,'Reference Data 2'!$B$7:$C$71,2),0)</f>
        <v>0</v>
      </c>
      <c r="AC262" s="347">
        <f t="shared" si="48"/>
        <v>0</v>
      </c>
      <c r="AD262" s="348">
        <f t="shared" si="49"/>
        <v>0</v>
      </c>
      <c r="AE262" s="349">
        <f>IF(Y262&gt;0,VLOOKUP($Y262,'Reference Data 2'!$B$9:$D$71,3),0)</f>
        <v>0</v>
      </c>
      <c r="AF262" s="347">
        <f t="shared" si="50"/>
        <v>0</v>
      </c>
      <c r="AG262" s="346">
        <f t="shared" si="51"/>
        <v>0</v>
      </c>
      <c r="AH262" s="350">
        <f t="shared" si="52"/>
        <v>0</v>
      </c>
      <c r="AI262" s="351">
        <f t="shared" si="53"/>
        <v>0</v>
      </c>
      <c r="AJ262" s="352">
        <f t="shared" si="54"/>
        <v>0</v>
      </c>
      <c r="AK262" s="349">
        <f>IF(AA262&gt;0,VLOOKUP(C262,'Reference Data 1'!$N$13:$O$17,2),0)</f>
        <v>0</v>
      </c>
      <c r="AL262" s="346">
        <f t="shared" si="55"/>
        <v>0</v>
      </c>
      <c r="AM262" s="353">
        <f t="shared" si="56"/>
        <v>0</v>
      </c>
      <c r="AN262" s="354">
        <f t="shared" si="57"/>
        <v>0</v>
      </c>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row>
    <row r="263" spans="1:219" ht="13.9" customHeight="1">
      <c r="A263" s="392"/>
      <c r="B263" s="160"/>
      <c r="C263" s="161"/>
      <c r="D263" s="161"/>
      <c r="E263" s="255"/>
      <c r="F263" s="396">
        <v>0</v>
      </c>
      <c r="G263" s="181"/>
      <c r="H263" s="186"/>
      <c r="I263" s="162"/>
      <c r="J263" s="163"/>
      <c r="K263" s="164"/>
      <c r="L263" s="164"/>
      <c r="M263" s="187"/>
      <c r="N263" s="458"/>
      <c r="O263" s="463"/>
      <c r="P263" s="190"/>
      <c r="Q263" s="165"/>
      <c r="R263" s="166"/>
      <c r="S263" s="191"/>
      <c r="T263" s="195"/>
      <c r="U263" s="167"/>
      <c r="V263" s="196"/>
      <c r="W263" s="199">
        <f t="shared" si="44"/>
        <v>0</v>
      </c>
      <c r="X263" s="344">
        <f>IF(G263&gt;0,HLOOKUP(C263,'Utility Allowances'!$O$33:$S$34,2),0)</f>
        <v>0</v>
      </c>
      <c r="Y263" s="345">
        <f t="shared" si="45"/>
        <v>0</v>
      </c>
      <c r="Z263" s="168">
        <f t="shared" si="46"/>
        <v>0</v>
      </c>
      <c r="AA263" s="346">
        <f t="shared" si="47"/>
        <v>0</v>
      </c>
      <c r="AB263" s="344">
        <f>IF(Y263&gt;0,VLOOKUP($Y263,'Reference Data 2'!$B$7:$C$71,2),0)</f>
        <v>0</v>
      </c>
      <c r="AC263" s="347">
        <f t="shared" si="48"/>
        <v>0</v>
      </c>
      <c r="AD263" s="348">
        <f t="shared" si="49"/>
        <v>0</v>
      </c>
      <c r="AE263" s="349">
        <f>IF(Y263&gt;0,VLOOKUP($Y263,'Reference Data 2'!$B$9:$D$71,3),0)</f>
        <v>0</v>
      </c>
      <c r="AF263" s="347">
        <f t="shared" si="50"/>
        <v>0</v>
      </c>
      <c r="AG263" s="346">
        <f t="shared" si="51"/>
        <v>0</v>
      </c>
      <c r="AH263" s="350">
        <f t="shared" si="52"/>
        <v>0</v>
      </c>
      <c r="AI263" s="351">
        <f t="shared" si="53"/>
        <v>0</v>
      </c>
      <c r="AJ263" s="352">
        <f t="shared" si="54"/>
        <v>0</v>
      </c>
      <c r="AK263" s="349">
        <f>IF(AA263&gt;0,VLOOKUP(C263,'Reference Data 1'!$N$13:$O$17,2),0)</f>
        <v>0</v>
      </c>
      <c r="AL263" s="346">
        <f t="shared" si="55"/>
        <v>0</v>
      </c>
      <c r="AM263" s="353">
        <f t="shared" si="56"/>
        <v>0</v>
      </c>
      <c r="AN263" s="354">
        <f t="shared" si="57"/>
        <v>0</v>
      </c>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c r="GU263" s="23"/>
      <c r="GV263" s="23"/>
      <c r="GW263" s="23"/>
      <c r="GX263" s="23"/>
      <c r="GY263" s="23"/>
      <c r="GZ263" s="23"/>
      <c r="HA263" s="23"/>
      <c r="HB263" s="23"/>
      <c r="HC263" s="23"/>
      <c r="HD263" s="23"/>
      <c r="HE263" s="23"/>
      <c r="HF263" s="23"/>
      <c r="HG263" s="23"/>
      <c r="HH263" s="23"/>
      <c r="HI263" s="23"/>
      <c r="HJ263" s="23"/>
      <c r="HK263" s="23"/>
    </row>
    <row r="264" spans="1:219" ht="13.9" customHeight="1">
      <c r="A264" s="392"/>
      <c r="B264" s="160"/>
      <c r="C264" s="161"/>
      <c r="D264" s="161"/>
      <c r="E264" s="255"/>
      <c r="F264" s="396">
        <v>0</v>
      </c>
      <c r="G264" s="181"/>
      <c r="H264" s="186"/>
      <c r="I264" s="162"/>
      <c r="J264" s="163"/>
      <c r="K264" s="164"/>
      <c r="L264" s="164"/>
      <c r="M264" s="187"/>
      <c r="N264" s="458"/>
      <c r="O264" s="463"/>
      <c r="P264" s="190"/>
      <c r="Q264" s="165"/>
      <c r="R264" s="166"/>
      <c r="S264" s="191"/>
      <c r="T264" s="195"/>
      <c r="U264" s="167"/>
      <c r="V264" s="196"/>
      <c r="W264" s="199">
        <f t="shared" si="44"/>
        <v>0</v>
      </c>
      <c r="X264" s="344">
        <f>IF(G264&gt;0,HLOOKUP(C264,'Utility Allowances'!$O$33:$S$34,2),0)</f>
        <v>0</v>
      </c>
      <c r="Y264" s="345">
        <f t="shared" si="45"/>
        <v>0</v>
      </c>
      <c r="Z264" s="168">
        <f t="shared" si="46"/>
        <v>0</v>
      </c>
      <c r="AA264" s="346">
        <f t="shared" si="47"/>
        <v>0</v>
      </c>
      <c r="AB264" s="344">
        <f>IF(Y264&gt;0,VLOOKUP($Y264,'Reference Data 2'!$B$7:$C$71,2),0)</f>
        <v>0</v>
      </c>
      <c r="AC264" s="347">
        <f t="shared" si="48"/>
        <v>0</v>
      </c>
      <c r="AD264" s="348">
        <f t="shared" si="49"/>
        <v>0</v>
      </c>
      <c r="AE264" s="349">
        <f>IF(Y264&gt;0,VLOOKUP($Y264,'Reference Data 2'!$B$9:$D$71,3),0)</f>
        <v>0</v>
      </c>
      <c r="AF264" s="347">
        <f t="shared" si="50"/>
        <v>0</v>
      </c>
      <c r="AG264" s="346">
        <f t="shared" si="51"/>
        <v>0</v>
      </c>
      <c r="AH264" s="350">
        <f t="shared" si="52"/>
        <v>0</v>
      </c>
      <c r="AI264" s="351">
        <f t="shared" si="53"/>
        <v>0</v>
      </c>
      <c r="AJ264" s="352">
        <f t="shared" si="54"/>
        <v>0</v>
      </c>
      <c r="AK264" s="349">
        <f>IF(AA264&gt;0,VLOOKUP(C264,'Reference Data 1'!$N$13:$O$17,2),0)</f>
        <v>0</v>
      </c>
      <c r="AL264" s="346">
        <f t="shared" si="55"/>
        <v>0</v>
      </c>
      <c r="AM264" s="353">
        <f t="shared" si="56"/>
        <v>0</v>
      </c>
      <c r="AN264" s="354">
        <f t="shared" si="57"/>
        <v>0</v>
      </c>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c r="GU264" s="23"/>
      <c r="GV264" s="23"/>
      <c r="GW264" s="23"/>
      <c r="GX264" s="23"/>
      <c r="GY264" s="23"/>
      <c r="GZ264" s="23"/>
      <c r="HA264" s="23"/>
      <c r="HB264" s="23"/>
      <c r="HC264" s="23"/>
      <c r="HD264" s="23"/>
      <c r="HE264" s="23"/>
      <c r="HF264" s="23"/>
      <c r="HG264" s="23"/>
      <c r="HH264" s="23"/>
      <c r="HI264" s="23"/>
      <c r="HJ264" s="23"/>
      <c r="HK264" s="23"/>
    </row>
    <row r="265" spans="1:219" ht="13.9" customHeight="1">
      <c r="A265" s="392"/>
      <c r="B265" s="160"/>
      <c r="C265" s="161"/>
      <c r="D265" s="161"/>
      <c r="E265" s="255"/>
      <c r="F265" s="396">
        <v>0</v>
      </c>
      <c r="G265" s="181"/>
      <c r="H265" s="186"/>
      <c r="I265" s="162"/>
      <c r="J265" s="163"/>
      <c r="K265" s="164"/>
      <c r="L265" s="164"/>
      <c r="M265" s="187"/>
      <c r="N265" s="458"/>
      <c r="O265" s="463"/>
      <c r="P265" s="190"/>
      <c r="Q265" s="165"/>
      <c r="R265" s="166"/>
      <c r="S265" s="191"/>
      <c r="T265" s="195"/>
      <c r="U265" s="167"/>
      <c r="V265" s="196"/>
      <c r="W265" s="199">
        <f t="shared" si="44"/>
        <v>0</v>
      </c>
      <c r="X265" s="344">
        <f>IF(G265&gt;0,HLOOKUP(C265,'Utility Allowances'!$O$33:$S$34,2),0)</f>
        <v>0</v>
      </c>
      <c r="Y265" s="345">
        <f t="shared" si="45"/>
        <v>0</v>
      </c>
      <c r="Z265" s="168">
        <f t="shared" si="46"/>
        <v>0</v>
      </c>
      <c r="AA265" s="346">
        <f t="shared" si="47"/>
        <v>0</v>
      </c>
      <c r="AB265" s="344">
        <f>IF(Y265&gt;0,VLOOKUP($Y265,'Reference Data 2'!$B$7:$C$71,2),0)</f>
        <v>0</v>
      </c>
      <c r="AC265" s="347">
        <f t="shared" si="48"/>
        <v>0</v>
      </c>
      <c r="AD265" s="348">
        <f t="shared" si="49"/>
        <v>0</v>
      </c>
      <c r="AE265" s="349">
        <f>IF(Y265&gt;0,VLOOKUP($Y265,'Reference Data 2'!$B$9:$D$71,3),0)</f>
        <v>0</v>
      </c>
      <c r="AF265" s="347">
        <f t="shared" si="50"/>
        <v>0</v>
      </c>
      <c r="AG265" s="346">
        <f t="shared" si="51"/>
        <v>0</v>
      </c>
      <c r="AH265" s="350">
        <f t="shared" si="52"/>
        <v>0</v>
      </c>
      <c r="AI265" s="351">
        <f t="shared" si="53"/>
        <v>0</v>
      </c>
      <c r="AJ265" s="352">
        <f t="shared" si="54"/>
        <v>0</v>
      </c>
      <c r="AK265" s="349">
        <f>IF(AA265&gt;0,VLOOKUP(C265,'Reference Data 1'!$N$13:$O$17,2),0)</f>
        <v>0</v>
      </c>
      <c r="AL265" s="346">
        <f t="shared" si="55"/>
        <v>0</v>
      </c>
      <c r="AM265" s="353">
        <f t="shared" si="56"/>
        <v>0</v>
      </c>
      <c r="AN265" s="354">
        <f t="shared" si="57"/>
        <v>0</v>
      </c>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row>
    <row r="266" spans="1:219" ht="13.9" customHeight="1">
      <c r="A266" s="392"/>
      <c r="B266" s="160"/>
      <c r="C266" s="161"/>
      <c r="D266" s="161"/>
      <c r="E266" s="255"/>
      <c r="F266" s="396">
        <v>0</v>
      </c>
      <c r="G266" s="181"/>
      <c r="H266" s="186"/>
      <c r="I266" s="162"/>
      <c r="J266" s="163"/>
      <c r="K266" s="164"/>
      <c r="L266" s="164"/>
      <c r="M266" s="187"/>
      <c r="N266" s="458"/>
      <c r="O266" s="463"/>
      <c r="P266" s="190"/>
      <c r="Q266" s="165"/>
      <c r="R266" s="166"/>
      <c r="S266" s="191"/>
      <c r="T266" s="195"/>
      <c r="U266" s="167"/>
      <c r="V266" s="196"/>
      <c r="W266" s="199">
        <f t="shared" ref="W266:W329" si="58">IF(U266&gt;0,U266/LOOKUP(T266,IncomeLimits),0)</f>
        <v>0</v>
      </c>
      <c r="X266" s="344">
        <f>IF(G266&gt;0,HLOOKUP(C266,'Utility Allowances'!$O$33:$S$34,2),0)</f>
        <v>0</v>
      </c>
      <c r="Y266" s="345">
        <f t="shared" ref="Y266:Y329" si="59">+G266+C266</f>
        <v>0</v>
      </c>
      <c r="Z266" s="168">
        <f t="shared" ref="Z266:Z329" si="60">+J266+I266</f>
        <v>0</v>
      </c>
      <c r="AA266" s="346">
        <f t="shared" ref="AA266:AA329" si="61">+H266+J266</f>
        <v>0</v>
      </c>
      <c r="AB266" s="344">
        <f>IF(Y266&gt;0,VLOOKUP($Y266,'Reference Data 2'!$B$7:$C$71,2),0)</f>
        <v>0</v>
      </c>
      <c r="AC266" s="347">
        <f t="shared" ref="AC266:AC329" si="62">+AA266-AB266</f>
        <v>0</v>
      </c>
      <c r="AD266" s="348">
        <f t="shared" ref="AD266:AD329" si="63">+IF(AC266&gt;0,AC266,0)</f>
        <v>0</v>
      </c>
      <c r="AE266" s="349">
        <f>IF(Y266&gt;0,VLOOKUP($Y266,'Reference Data 2'!$B$9:$D$71,3),0)</f>
        <v>0</v>
      </c>
      <c r="AF266" s="347">
        <f t="shared" ref="AF266:AF329" si="64">+AA266-AE266</f>
        <v>0</v>
      </c>
      <c r="AG266" s="346">
        <f t="shared" ref="AG266:AG329" si="65">+IF(AF266&gt;0,AF266,0)</f>
        <v>0</v>
      </c>
      <c r="AH266" s="350">
        <f t="shared" ref="AH266:AH329" si="66">+IF(U266&gt;0,(AA266*12)/U266,0)</f>
        <v>0</v>
      </c>
      <c r="AI266" s="351">
        <f t="shared" ref="AI266:AI329" si="67">+IF(AH266&gt;0.5,AH266,0)</f>
        <v>0</v>
      </c>
      <c r="AJ266" s="352">
        <f t="shared" ref="AJ266:AJ329" si="68">+IF(T266&gt;0,IF(C266&gt;0,T266/C266,T266),0)</f>
        <v>0</v>
      </c>
      <c r="AK266" s="349">
        <f>IF(AA266&gt;0,VLOOKUP(C266,'Reference Data 1'!$N$13:$O$17,2),0)</f>
        <v>0</v>
      </c>
      <c r="AL266" s="346">
        <f t="shared" ref="AL266:AL329" si="69">+AK266-AA266</f>
        <v>0</v>
      </c>
      <c r="AM266" s="353">
        <f t="shared" ref="AM266:AM329" si="70">+C266+E266</f>
        <v>0</v>
      </c>
      <c r="AN266" s="354">
        <f t="shared" ref="AN266:AN329" si="71">+IF(F266=1,C266+0.1,IF(F266=2,C266+0.2,0))</f>
        <v>0</v>
      </c>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c r="FX266" s="23"/>
      <c r="FY266" s="23"/>
      <c r="FZ266" s="23"/>
      <c r="GA266" s="23"/>
      <c r="GB266" s="23"/>
      <c r="GC266" s="23"/>
      <c r="GD266" s="23"/>
      <c r="GE266" s="23"/>
      <c r="GF266" s="23"/>
      <c r="GG266" s="23"/>
      <c r="GH266" s="23"/>
      <c r="GI266" s="23"/>
      <c r="GJ266" s="23"/>
      <c r="GK266" s="23"/>
      <c r="GL266" s="23"/>
      <c r="GM266" s="23"/>
      <c r="GN266" s="23"/>
      <c r="GO266" s="23"/>
      <c r="GP266" s="23"/>
      <c r="GQ266" s="23"/>
      <c r="GR266" s="23"/>
      <c r="GS266" s="23"/>
      <c r="GT266" s="23"/>
      <c r="GU266" s="23"/>
      <c r="GV266" s="23"/>
      <c r="GW266" s="23"/>
      <c r="GX266" s="23"/>
      <c r="GY266" s="23"/>
      <c r="GZ266" s="23"/>
      <c r="HA266" s="23"/>
      <c r="HB266" s="23"/>
      <c r="HC266" s="23"/>
      <c r="HD266" s="23"/>
      <c r="HE266" s="23"/>
      <c r="HF266" s="23"/>
      <c r="HG266" s="23"/>
      <c r="HH266" s="23"/>
      <c r="HI266" s="23"/>
      <c r="HJ266" s="23"/>
      <c r="HK266" s="23"/>
    </row>
    <row r="267" spans="1:219" ht="13.9" customHeight="1">
      <c r="A267" s="392"/>
      <c r="B267" s="160"/>
      <c r="C267" s="161"/>
      <c r="D267" s="161"/>
      <c r="E267" s="255"/>
      <c r="F267" s="396">
        <v>0</v>
      </c>
      <c r="G267" s="181"/>
      <c r="H267" s="186"/>
      <c r="I267" s="162"/>
      <c r="J267" s="163"/>
      <c r="K267" s="164"/>
      <c r="L267" s="164"/>
      <c r="M267" s="187"/>
      <c r="N267" s="458"/>
      <c r="O267" s="463"/>
      <c r="P267" s="190"/>
      <c r="Q267" s="165"/>
      <c r="R267" s="166"/>
      <c r="S267" s="191"/>
      <c r="T267" s="195"/>
      <c r="U267" s="167"/>
      <c r="V267" s="196"/>
      <c r="W267" s="199">
        <f t="shared" si="58"/>
        <v>0</v>
      </c>
      <c r="X267" s="344">
        <f>IF(G267&gt;0,HLOOKUP(C267,'Utility Allowances'!$O$33:$S$34,2),0)</f>
        <v>0</v>
      </c>
      <c r="Y267" s="345">
        <f t="shared" si="59"/>
        <v>0</v>
      </c>
      <c r="Z267" s="168">
        <f t="shared" si="60"/>
        <v>0</v>
      </c>
      <c r="AA267" s="346">
        <f t="shared" si="61"/>
        <v>0</v>
      </c>
      <c r="AB267" s="344">
        <f>IF(Y267&gt;0,VLOOKUP($Y267,'Reference Data 2'!$B$7:$C$71,2),0)</f>
        <v>0</v>
      </c>
      <c r="AC267" s="347">
        <f t="shared" si="62"/>
        <v>0</v>
      </c>
      <c r="AD267" s="348">
        <f t="shared" si="63"/>
        <v>0</v>
      </c>
      <c r="AE267" s="349">
        <f>IF(Y267&gt;0,VLOOKUP($Y267,'Reference Data 2'!$B$9:$D$71,3),0)</f>
        <v>0</v>
      </c>
      <c r="AF267" s="347">
        <f t="shared" si="64"/>
        <v>0</v>
      </c>
      <c r="AG267" s="346">
        <f t="shared" si="65"/>
        <v>0</v>
      </c>
      <c r="AH267" s="350">
        <f t="shared" si="66"/>
        <v>0</v>
      </c>
      <c r="AI267" s="351">
        <f t="shared" si="67"/>
        <v>0</v>
      </c>
      <c r="AJ267" s="352">
        <f t="shared" si="68"/>
        <v>0</v>
      </c>
      <c r="AK267" s="349">
        <f>IF(AA267&gt;0,VLOOKUP(C267,'Reference Data 1'!$N$13:$O$17,2),0)</f>
        <v>0</v>
      </c>
      <c r="AL267" s="346">
        <f t="shared" si="69"/>
        <v>0</v>
      </c>
      <c r="AM267" s="353">
        <f t="shared" si="70"/>
        <v>0</v>
      </c>
      <c r="AN267" s="354">
        <f t="shared" si="71"/>
        <v>0</v>
      </c>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row>
    <row r="268" spans="1:219" ht="13.9" customHeight="1">
      <c r="A268" s="392"/>
      <c r="B268" s="160"/>
      <c r="C268" s="161"/>
      <c r="D268" s="161"/>
      <c r="E268" s="255"/>
      <c r="F268" s="396">
        <v>0</v>
      </c>
      <c r="G268" s="181"/>
      <c r="H268" s="186"/>
      <c r="I268" s="162"/>
      <c r="J268" s="163"/>
      <c r="K268" s="164"/>
      <c r="L268" s="164"/>
      <c r="M268" s="187"/>
      <c r="N268" s="458"/>
      <c r="O268" s="463"/>
      <c r="P268" s="190"/>
      <c r="Q268" s="165"/>
      <c r="R268" s="166"/>
      <c r="S268" s="191"/>
      <c r="T268" s="195"/>
      <c r="U268" s="167"/>
      <c r="V268" s="196"/>
      <c r="W268" s="199">
        <f t="shared" si="58"/>
        <v>0</v>
      </c>
      <c r="X268" s="344">
        <f>IF(G268&gt;0,HLOOKUP(C268,'Utility Allowances'!$O$33:$S$34,2),0)</f>
        <v>0</v>
      </c>
      <c r="Y268" s="345">
        <f t="shared" si="59"/>
        <v>0</v>
      </c>
      <c r="Z268" s="168">
        <f t="shared" si="60"/>
        <v>0</v>
      </c>
      <c r="AA268" s="346">
        <f t="shared" si="61"/>
        <v>0</v>
      </c>
      <c r="AB268" s="344">
        <f>IF(Y268&gt;0,VLOOKUP($Y268,'Reference Data 2'!$B$7:$C$71,2),0)</f>
        <v>0</v>
      </c>
      <c r="AC268" s="347">
        <f t="shared" si="62"/>
        <v>0</v>
      </c>
      <c r="AD268" s="348">
        <f t="shared" si="63"/>
        <v>0</v>
      </c>
      <c r="AE268" s="349">
        <f>IF(Y268&gt;0,VLOOKUP($Y268,'Reference Data 2'!$B$9:$D$71,3),0)</f>
        <v>0</v>
      </c>
      <c r="AF268" s="347">
        <f t="shared" si="64"/>
        <v>0</v>
      </c>
      <c r="AG268" s="346">
        <f t="shared" si="65"/>
        <v>0</v>
      </c>
      <c r="AH268" s="350">
        <f t="shared" si="66"/>
        <v>0</v>
      </c>
      <c r="AI268" s="351">
        <f t="shared" si="67"/>
        <v>0</v>
      </c>
      <c r="AJ268" s="352">
        <f t="shared" si="68"/>
        <v>0</v>
      </c>
      <c r="AK268" s="349">
        <f>IF(AA268&gt;0,VLOOKUP(C268,'Reference Data 1'!$N$13:$O$17,2),0)</f>
        <v>0</v>
      </c>
      <c r="AL268" s="346">
        <f t="shared" si="69"/>
        <v>0</v>
      </c>
      <c r="AM268" s="353">
        <f t="shared" si="70"/>
        <v>0</v>
      </c>
      <c r="AN268" s="354">
        <f t="shared" si="71"/>
        <v>0</v>
      </c>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c r="FO268" s="23"/>
      <c r="FP268" s="23"/>
      <c r="FQ268" s="23"/>
      <c r="FR268" s="23"/>
      <c r="FS268" s="23"/>
      <c r="FT268" s="23"/>
      <c r="FU268" s="23"/>
      <c r="FV268" s="23"/>
      <c r="FW268" s="23"/>
      <c r="FX268" s="23"/>
      <c r="FY268" s="23"/>
      <c r="FZ268" s="23"/>
      <c r="GA268" s="23"/>
      <c r="GB268" s="23"/>
      <c r="GC268" s="23"/>
      <c r="GD268" s="23"/>
      <c r="GE268" s="23"/>
      <c r="GF268" s="23"/>
      <c r="GG268" s="23"/>
      <c r="GH268" s="23"/>
      <c r="GI268" s="23"/>
      <c r="GJ268" s="23"/>
      <c r="GK268" s="23"/>
      <c r="GL268" s="23"/>
      <c r="GM268" s="23"/>
      <c r="GN268" s="23"/>
      <c r="GO268" s="23"/>
      <c r="GP268" s="23"/>
      <c r="GQ268" s="23"/>
      <c r="GR268" s="23"/>
      <c r="GS268" s="23"/>
      <c r="GT268" s="23"/>
      <c r="GU268" s="23"/>
      <c r="GV268" s="23"/>
      <c r="GW268" s="23"/>
      <c r="GX268" s="23"/>
      <c r="GY268" s="23"/>
      <c r="GZ268" s="23"/>
      <c r="HA268" s="23"/>
      <c r="HB268" s="23"/>
      <c r="HC268" s="23"/>
      <c r="HD268" s="23"/>
      <c r="HE268" s="23"/>
      <c r="HF268" s="23"/>
      <c r="HG268" s="23"/>
      <c r="HH268" s="23"/>
      <c r="HI268" s="23"/>
      <c r="HJ268" s="23"/>
      <c r="HK268" s="23"/>
    </row>
    <row r="269" spans="1:219" ht="13.9" customHeight="1">
      <c r="A269" s="392"/>
      <c r="B269" s="160"/>
      <c r="C269" s="161"/>
      <c r="D269" s="161"/>
      <c r="E269" s="255"/>
      <c r="F269" s="396">
        <v>0</v>
      </c>
      <c r="G269" s="181"/>
      <c r="H269" s="186"/>
      <c r="I269" s="162"/>
      <c r="J269" s="163"/>
      <c r="K269" s="164"/>
      <c r="L269" s="164"/>
      <c r="M269" s="187"/>
      <c r="N269" s="458"/>
      <c r="O269" s="463"/>
      <c r="P269" s="190"/>
      <c r="Q269" s="165"/>
      <c r="R269" s="166"/>
      <c r="S269" s="191"/>
      <c r="T269" s="195"/>
      <c r="U269" s="167"/>
      <c r="V269" s="196"/>
      <c r="W269" s="199">
        <f t="shared" si="58"/>
        <v>0</v>
      </c>
      <c r="X269" s="344">
        <f>IF(G269&gt;0,HLOOKUP(C269,'Utility Allowances'!$O$33:$S$34,2),0)</f>
        <v>0</v>
      </c>
      <c r="Y269" s="345">
        <f t="shared" si="59"/>
        <v>0</v>
      </c>
      <c r="Z269" s="168">
        <f t="shared" si="60"/>
        <v>0</v>
      </c>
      <c r="AA269" s="346">
        <f t="shared" si="61"/>
        <v>0</v>
      </c>
      <c r="AB269" s="344">
        <f>IF(Y269&gt;0,VLOOKUP($Y269,'Reference Data 2'!$B$7:$C$71,2),0)</f>
        <v>0</v>
      </c>
      <c r="AC269" s="347">
        <f t="shared" si="62"/>
        <v>0</v>
      </c>
      <c r="AD269" s="348">
        <f t="shared" si="63"/>
        <v>0</v>
      </c>
      <c r="AE269" s="349">
        <f>IF(Y269&gt;0,VLOOKUP($Y269,'Reference Data 2'!$B$9:$D$71,3),0)</f>
        <v>0</v>
      </c>
      <c r="AF269" s="347">
        <f t="shared" si="64"/>
        <v>0</v>
      </c>
      <c r="AG269" s="346">
        <f t="shared" si="65"/>
        <v>0</v>
      </c>
      <c r="AH269" s="350">
        <f t="shared" si="66"/>
        <v>0</v>
      </c>
      <c r="AI269" s="351">
        <f t="shared" si="67"/>
        <v>0</v>
      </c>
      <c r="AJ269" s="352">
        <f t="shared" si="68"/>
        <v>0</v>
      </c>
      <c r="AK269" s="349">
        <f>IF(AA269&gt;0,VLOOKUP(C269,'Reference Data 1'!$N$13:$O$17,2),0)</f>
        <v>0</v>
      </c>
      <c r="AL269" s="346">
        <f t="shared" si="69"/>
        <v>0</v>
      </c>
      <c r="AM269" s="353">
        <f t="shared" si="70"/>
        <v>0</v>
      </c>
      <c r="AN269" s="354">
        <f t="shared" si="71"/>
        <v>0</v>
      </c>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c r="FO269" s="23"/>
      <c r="FP269" s="23"/>
      <c r="FQ269" s="23"/>
      <c r="FR269" s="23"/>
      <c r="FS269" s="23"/>
      <c r="FT269" s="23"/>
      <c r="FU269" s="23"/>
      <c r="FV269" s="23"/>
      <c r="FW269" s="23"/>
      <c r="FX269" s="23"/>
      <c r="FY269" s="23"/>
      <c r="FZ269" s="23"/>
      <c r="GA269" s="23"/>
      <c r="GB269" s="23"/>
      <c r="GC269" s="23"/>
      <c r="GD269" s="23"/>
      <c r="GE269" s="23"/>
      <c r="GF269" s="23"/>
      <c r="GG269" s="23"/>
      <c r="GH269" s="23"/>
      <c r="GI269" s="23"/>
      <c r="GJ269" s="23"/>
      <c r="GK269" s="23"/>
      <c r="GL269" s="23"/>
      <c r="GM269" s="23"/>
      <c r="GN269" s="23"/>
      <c r="GO269" s="23"/>
      <c r="GP269" s="23"/>
      <c r="GQ269" s="23"/>
      <c r="GR269" s="23"/>
      <c r="GS269" s="23"/>
      <c r="GT269" s="23"/>
      <c r="GU269" s="23"/>
      <c r="GV269" s="23"/>
      <c r="GW269" s="23"/>
      <c r="GX269" s="23"/>
      <c r="GY269" s="23"/>
      <c r="GZ269" s="23"/>
      <c r="HA269" s="23"/>
      <c r="HB269" s="23"/>
      <c r="HC269" s="23"/>
      <c r="HD269" s="23"/>
      <c r="HE269" s="23"/>
      <c r="HF269" s="23"/>
      <c r="HG269" s="23"/>
      <c r="HH269" s="23"/>
      <c r="HI269" s="23"/>
      <c r="HJ269" s="23"/>
      <c r="HK269" s="23"/>
    </row>
    <row r="270" spans="1:219" ht="13.9" customHeight="1">
      <c r="A270" s="392"/>
      <c r="B270" s="160"/>
      <c r="C270" s="161"/>
      <c r="D270" s="161"/>
      <c r="E270" s="255"/>
      <c r="F270" s="396">
        <v>0</v>
      </c>
      <c r="G270" s="181"/>
      <c r="H270" s="186"/>
      <c r="I270" s="162"/>
      <c r="J270" s="163"/>
      <c r="K270" s="164"/>
      <c r="L270" s="164"/>
      <c r="M270" s="187"/>
      <c r="N270" s="458"/>
      <c r="O270" s="463"/>
      <c r="P270" s="190"/>
      <c r="Q270" s="165"/>
      <c r="R270" s="166"/>
      <c r="S270" s="191"/>
      <c r="T270" s="195"/>
      <c r="U270" s="167"/>
      <c r="V270" s="196"/>
      <c r="W270" s="199">
        <f t="shared" si="58"/>
        <v>0</v>
      </c>
      <c r="X270" s="344">
        <f>IF(G270&gt;0,HLOOKUP(C270,'Utility Allowances'!$O$33:$S$34,2),0)</f>
        <v>0</v>
      </c>
      <c r="Y270" s="345">
        <f t="shared" si="59"/>
        <v>0</v>
      </c>
      <c r="Z270" s="168">
        <f t="shared" si="60"/>
        <v>0</v>
      </c>
      <c r="AA270" s="346">
        <f t="shared" si="61"/>
        <v>0</v>
      </c>
      <c r="AB270" s="344">
        <f>IF(Y270&gt;0,VLOOKUP($Y270,'Reference Data 2'!$B$7:$C$71,2),0)</f>
        <v>0</v>
      </c>
      <c r="AC270" s="347">
        <f t="shared" si="62"/>
        <v>0</v>
      </c>
      <c r="AD270" s="348">
        <f t="shared" si="63"/>
        <v>0</v>
      </c>
      <c r="AE270" s="349">
        <f>IF(Y270&gt;0,VLOOKUP($Y270,'Reference Data 2'!$B$9:$D$71,3),0)</f>
        <v>0</v>
      </c>
      <c r="AF270" s="347">
        <f t="shared" si="64"/>
        <v>0</v>
      </c>
      <c r="AG270" s="346">
        <f t="shared" si="65"/>
        <v>0</v>
      </c>
      <c r="AH270" s="350">
        <f t="shared" si="66"/>
        <v>0</v>
      </c>
      <c r="AI270" s="351">
        <f t="shared" si="67"/>
        <v>0</v>
      </c>
      <c r="AJ270" s="352">
        <f t="shared" si="68"/>
        <v>0</v>
      </c>
      <c r="AK270" s="349">
        <f>IF(AA270&gt;0,VLOOKUP(C270,'Reference Data 1'!$N$13:$O$17,2),0)</f>
        <v>0</v>
      </c>
      <c r="AL270" s="346">
        <f t="shared" si="69"/>
        <v>0</v>
      </c>
      <c r="AM270" s="353">
        <f t="shared" si="70"/>
        <v>0</v>
      </c>
      <c r="AN270" s="354">
        <f t="shared" si="71"/>
        <v>0</v>
      </c>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3"/>
      <c r="EX270" s="23"/>
      <c r="EY270" s="23"/>
      <c r="EZ270" s="23"/>
      <c r="FA270" s="23"/>
      <c r="FB270" s="23"/>
      <c r="FC270" s="23"/>
      <c r="FD270" s="23"/>
      <c r="FE270" s="23"/>
      <c r="FF270" s="23"/>
      <c r="FG270" s="23"/>
      <c r="FH270" s="23"/>
      <c r="FI270" s="23"/>
      <c r="FJ270" s="23"/>
      <c r="FK270" s="23"/>
      <c r="FL270" s="23"/>
      <c r="FM270" s="23"/>
      <c r="FN270" s="23"/>
      <c r="FO270" s="23"/>
      <c r="FP270" s="23"/>
      <c r="FQ270" s="23"/>
      <c r="FR270" s="23"/>
      <c r="FS270" s="23"/>
      <c r="FT270" s="23"/>
      <c r="FU270" s="23"/>
      <c r="FV270" s="23"/>
      <c r="FW270" s="23"/>
      <c r="FX270" s="23"/>
      <c r="FY270" s="23"/>
      <c r="FZ270" s="23"/>
      <c r="GA270" s="23"/>
      <c r="GB270" s="23"/>
      <c r="GC270" s="23"/>
      <c r="GD270" s="23"/>
      <c r="GE270" s="23"/>
      <c r="GF270" s="23"/>
      <c r="GG270" s="23"/>
      <c r="GH270" s="23"/>
      <c r="GI270" s="23"/>
      <c r="GJ270" s="23"/>
      <c r="GK270" s="23"/>
      <c r="GL270" s="23"/>
      <c r="GM270" s="23"/>
      <c r="GN270" s="23"/>
      <c r="GO270" s="23"/>
      <c r="GP270" s="23"/>
      <c r="GQ270" s="23"/>
      <c r="GR270" s="23"/>
      <c r="GS270" s="23"/>
      <c r="GT270" s="23"/>
      <c r="GU270" s="23"/>
      <c r="GV270" s="23"/>
      <c r="GW270" s="23"/>
      <c r="GX270" s="23"/>
      <c r="GY270" s="23"/>
      <c r="GZ270" s="23"/>
      <c r="HA270" s="23"/>
      <c r="HB270" s="23"/>
      <c r="HC270" s="23"/>
      <c r="HD270" s="23"/>
      <c r="HE270" s="23"/>
      <c r="HF270" s="23"/>
      <c r="HG270" s="23"/>
      <c r="HH270" s="23"/>
      <c r="HI270" s="23"/>
      <c r="HJ270" s="23"/>
      <c r="HK270" s="23"/>
    </row>
    <row r="271" spans="1:219" ht="13.9" customHeight="1">
      <c r="A271" s="392"/>
      <c r="B271" s="160"/>
      <c r="C271" s="161"/>
      <c r="D271" s="161"/>
      <c r="E271" s="255"/>
      <c r="F271" s="396">
        <v>0</v>
      </c>
      <c r="G271" s="181"/>
      <c r="H271" s="186"/>
      <c r="I271" s="162"/>
      <c r="J271" s="163"/>
      <c r="K271" s="164"/>
      <c r="L271" s="164"/>
      <c r="M271" s="187"/>
      <c r="N271" s="458"/>
      <c r="O271" s="463"/>
      <c r="P271" s="190"/>
      <c r="Q271" s="165"/>
      <c r="R271" s="166"/>
      <c r="S271" s="191"/>
      <c r="T271" s="195"/>
      <c r="U271" s="167"/>
      <c r="V271" s="196"/>
      <c r="W271" s="199">
        <f t="shared" si="58"/>
        <v>0</v>
      </c>
      <c r="X271" s="344">
        <f>IF(G271&gt;0,HLOOKUP(C271,'Utility Allowances'!$O$33:$S$34,2),0)</f>
        <v>0</v>
      </c>
      <c r="Y271" s="345">
        <f t="shared" si="59"/>
        <v>0</v>
      </c>
      <c r="Z271" s="168">
        <f t="shared" si="60"/>
        <v>0</v>
      </c>
      <c r="AA271" s="346">
        <f t="shared" si="61"/>
        <v>0</v>
      </c>
      <c r="AB271" s="344">
        <f>IF(Y271&gt;0,VLOOKUP($Y271,'Reference Data 2'!$B$7:$C$71,2),0)</f>
        <v>0</v>
      </c>
      <c r="AC271" s="347">
        <f t="shared" si="62"/>
        <v>0</v>
      </c>
      <c r="AD271" s="348">
        <f t="shared" si="63"/>
        <v>0</v>
      </c>
      <c r="AE271" s="349">
        <f>IF(Y271&gt;0,VLOOKUP($Y271,'Reference Data 2'!$B$9:$D$71,3),0)</f>
        <v>0</v>
      </c>
      <c r="AF271" s="347">
        <f t="shared" si="64"/>
        <v>0</v>
      </c>
      <c r="AG271" s="346">
        <f t="shared" si="65"/>
        <v>0</v>
      </c>
      <c r="AH271" s="350">
        <f t="shared" si="66"/>
        <v>0</v>
      </c>
      <c r="AI271" s="351">
        <f t="shared" si="67"/>
        <v>0</v>
      </c>
      <c r="AJ271" s="352">
        <f t="shared" si="68"/>
        <v>0</v>
      </c>
      <c r="AK271" s="349">
        <f>IF(AA271&gt;0,VLOOKUP(C271,'Reference Data 1'!$N$13:$O$17,2),0)</f>
        <v>0</v>
      </c>
      <c r="AL271" s="346">
        <f t="shared" si="69"/>
        <v>0</v>
      </c>
      <c r="AM271" s="353">
        <f t="shared" si="70"/>
        <v>0</v>
      </c>
      <c r="AN271" s="354">
        <f t="shared" si="71"/>
        <v>0</v>
      </c>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c r="GX271" s="23"/>
      <c r="GY271" s="23"/>
      <c r="GZ271" s="23"/>
      <c r="HA271" s="23"/>
      <c r="HB271" s="23"/>
      <c r="HC271" s="23"/>
      <c r="HD271" s="23"/>
      <c r="HE271" s="23"/>
      <c r="HF271" s="23"/>
      <c r="HG271" s="23"/>
      <c r="HH271" s="23"/>
      <c r="HI271" s="23"/>
      <c r="HJ271" s="23"/>
      <c r="HK271" s="23"/>
    </row>
    <row r="272" spans="1:219" ht="13.9" customHeight="1">
      <c r="A272" s="392"/>
      <c r="B272" s="160"/>
      <c r="C272" s="161"/>
      <c r="D272" s="161"/>
      <c r="E272" s="255"/>
      <c r="F272" s="396">
        <v>0</v>
      </c>
      <c r="G272" s="181"/>
      <c r="H272" s="186"/>
      <c r="I272" s="162"/>
      <c r="J272" s="163"/>
      <c r="K272" s="164"/>
      <c r="L272" s="164"/>
      <c r="M272" s="187"/>
      <c r="N272" s="458"/>
      <c r="O272" s="463"/>
      <c r="P272" s="190"/>
      <c r="Q272" s="165"/>
      <c r="R272" s="166"/>
      <c r="S272" s="191"/>
      <c r="T272" s="195"/>
      <c r="U272" s="167"/>
      <c r="V272" s="196"/>
      <c r="W272" s="199">
        <f t="shared" si="58"/>
        <v>0</v>
      </c>
      <c r="X272" s="344">
        <f>IF(G272&gt;0,HLOOKUP(C272,'Utility Allowances'!$O$33:$S$34,2),0)</f>
        <v>0</v>
      </c>
      <c r="Y272" s="345">
        <f t="shared" si="59"/>
        <v>0</v>
      </c>
      <c r="Z272" s="168">
        <f t="shared" si="60"/>
        <v>0</v>
      </c>
      <c r="AA272" s="346">
        <f t="shared" si="61"/>
        <v>0</v>
      </c>
      <c r="AB272" s="344">
        <f>IF(Y272&gt;0,VLOOKUP($Y272,'Reference Data 2'!$B$7:$C$71,2),0)</f>
        <v>0</v>
      </c>
      <c r="AC272" s="347">
        <f t="shared" si="62"/>
        <v>0</v>
      </c>
      <c r="AD272" s="348">
        <f t="shared" si="63"/>
        <v>0</v>
      </c>
      <c r="AE272" s="349">
        <f>IF(Y272&gt;0,VLOOKUP($Y272,'Reference Data 2'!$B$9:$D$71,3),0)</f>
        <v>0</v>
      </c>
      <c r="AF272" s="347">
        <f t="shared" si="64"/>
        <v>0</v>
      </c>
      <c r="AG272" s="346">
        <f t="shared" si="65"/>
        <v>0</v>
      </c>
      <c r="AH272" s="350">
        <f t="shared" si="66"/>
        <v>0</v>
      </c>
      <c r="AI272" s="351">
        <f t="shared" si="67"/>
        <v>0</v>
      </c>
      <c r="AJ272" s="352">
        <f t="shared" si="68"/>
        <v>0</v>
      </c>
      <c r="AK272" s="349">
        <f>IF(AA272&gt;0,VLOOKUP(C272,'Reference Data 1'!$N$13:$O$17,2),0)</f>
        <v>0</v>
      </c>
      <c r="AL272" s="346">
        <f t="shared" si="69"/>
        <v>0</v>
      </c>
      <c r="AM272" s="353">
        <f t="shared" si="70"/>
        <v>0</v>
      </c>
      <c r="AN272" s="354">
        <f t="shared" si="71"/>
        <v>0</v>
      </c>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c r="FO272" s="23"/>
      <c r="FP272" s="23"/>
      <c r="FQ272" s="23"/>
      <c r="FR272" s="23"/>
      <c r="FS272" s="23"/>
      <c r="FT272" s="23"/>
      <c r="FU272" s="23"/>
      <c r="FV272" s="23"/>
      <c r="FW272" s="23"/>
      <c r="FX272" s="23"/>
      <c r="FY272" s="23"/>
      <c r="FZ272" s="23"/>
      <c r="GA272" s="23"/>
      <c r="GB272" s="23"/>
      <c r="GC272" s="23"/>
      <c r="GD272" s="23"/>
      <c r="GE272" s="23"/>
      <c r="GF272" s="23"/>
      <c r="GG272" s="23"/>
      <c r="GH272" s="23"/>
      <c r="GI272" s="23"/>
      <c r="GJ272" s="23"/>
      <c r="GK272" s="23"/>
      <c r="GL272" s="23"/>
      <c r="GM272" s="23"/>
      <c r="GN272" s="23"/>
      <c r="GO272" s="23"/>
      <c r="GP272" s="23"/>
      <c r="GQ272" s="23"/>
      <c r="GR272" s="23"/>
      <c r="GS272" s="23"/>
      <c r="GT272" s="23"/>
      <c r="GU272" s="23"/>
      <c r="GV272" s="23"/>
      <c r="GW272" s="23"/>
      <c r="GX272" s="23"/>
      <c r="GY272" s="23"/>
      <c r="GZ272" s="23"/>
      <c r="HA272" s="23"/>
      <c r="HB272" s="23"/>
      <c r="HC272" s="23"/>
      <c r="HD272" s="23"/>
      <c r="HE272" s="23"/>
      <c r="HF272" s="23"/>
      <c r="HG272" s="23"/>
      <c r="HH272" s="23"/>
      <c r="HI272" s="23"/>
      <c r="HJ272" s="23"/>
      <c r="HK272" s="23"/>
    </row>
    <row r="273" spans="1:219" ht="13.9" customHeight="1">
      <c r="A273" s="392"/>
      <c r="B273" s="160"/>
      <c r="C273" s="161"/>
      <c r="D273" s="161"/>
      <c r="E273" s="255"/>
      <c r="F273" s="396">
        <v>0</v>
      </c>
      <c r="G273" s="181"/>
      <c r="H273" s="186"/>
      <c r="I273" s="162"/>
      <c r="J273" s="163"/>
      <c r="K273" s="164"/>
      <c r="L273" s="164"/>
      <c r="M273" s="187"/>
      <c r="N273" s="458"/>
      <c r="O273" s="463"/>
      <c r="P273" s="190"/>
      <c r="Q273" s="165"/>
      <c r="R273" s="166"/>
      <c r="S273" s="191"/>
      <c r="T273" s="195"/>
      <c r="U273" s="167"/>
      <c r="V273" s="196"/>
      <c r="W273" s="199">
        <f t="shared" si="58"/>
        <v>0</v>
      </c>
      <c r="X273" s="344">
        <f>IF(G273&gt;0,HLOOKUP(C273,'Utility Allowances'!$O$33:$S$34,2),0)</f>
        <v>0</v>
      </c>
      <c r="Y273" s="345">
        <f t="shared" si="59"/>
        <v>0</v>
      </c>
      <c r="Z273" s="168">
        <f t="shared" si="60"/>
        <v>0</v>
      </c>
      <c r="AA273" s="346">
        <f t="shared" si="61"/>
        <v>0</v>
      </c>
      <c r="AB273" s="344">
        <f>IF(Y273&gt;0,VLOOKUP($Y273,'Reference Data 2'!$B$7:$C$71,2),0)</f>
        <v>0</v>
      </c>
      <c r="AC273" s="347">
        <f t="shared" si="62"/>
        <v>0</v>
      </c>
      <c r="AD273" s="348">
        <f t="shared" si="63"/>
        <v>0</v>
      </c>
      <c r="AE273" s="349">
        <f>IF(Y273&gt;0,VLOOKUP($Y273,'Reference Data 2'!$B$9:$D$71,3),0)</f>
        <v>0</v>
      </c>
      <c r="AF273" s="347">
        <f t="shared" si="64"/>
        <v>0</v>
      </c>
      <c r="AG273" s="346">
        <f t="shared" si="65"/>
        <v>0</v>
      </c>
      <c r="AH273" s="350">
        <f t="shared" si="66"/>
        <v>0</v>
      </c>
      <c r="AI273" s="351">
        <f t="shared" si="67"/>
        <v>0</v>
      </c>
      <c r="AJ273" s="352">
        <f t="shared" si="68"/>
        <v>0</v>
      </c>
      <c r="AK273" s="349">
        <f>IF(AA273&gt;0,VLOOKUP(C273,'Reference Data 1'!$N$13:$O$17,2),0)</f>
        <v>0</v>
      </c>
      <c r="AL273" s="346">
        <f t="shared" si="69"/>
        <v>0</v>
      </c>
      <c r="AM273" s="353">
        <f t="shared" si="70"/>
        <v>0</v>
      </c>
      <c r="AN273" s="354">
        <f t="shared" si="71"/>
        <v>0</v>
      </c>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c r="FO273" s="23"/>
      <c r="FP273" s="23"/>
      <c r="FQ273" s="23"/>
      <c r="FR273" s="23"/>
      <c r="FS273" s="23"/>
      <c r="FT273" s="23"/>
      <c r="FU273" s="23"/>
      <c r="FV273" s="23"/>
      <c r="FW273" s="23"/>
      <c r="FX273" s="23"/>
      <c r="FY273" s="23"/>
      <c r="FZ273" s="23"/>
      <c r="GA273" s="23"/>
      <c r="GB273" s="23"/>
      <c r="GC273" s="23"/>
      <c r="GD273" s="23"/>
      <c r="GE273" s="23"/>
      <c r="GF273" s="23"/>
      <c r="GG273" s="23"/>
      <c r="GH273" s="23"/>
      <c r="GI273" s="23"/>
      <c r="GJ273" s="23"/>
      <c r="GK273" s="23"/>
      <c r="GL273" s="23"/>
      <c r="GM273" s="23"/>
      <c r="GN273" s="23"/>
      <c r="GO273" s="23"/>
      <c r="GP273" s="23"/>
      <c r="GQ273" s="23"/>
      <c r="GR273" s="23"/>
      <c r="GS273" s="23"/>
      <c r="GT273" s="23"/>
      <c r="GU273" s="23"/>
      <c r="GV273" s="23"/>
      <c r="GW273" s="23"/>
      <c r="GX273" s="23"/>
      <c r="GY273" s="23"/>
      <c r="GZ273" s="23"/>
      <c r="HA273" s="23"/>
      <c r="HB273" s="23"/>
      <c r="HC273" s="23"/>
      <c r="HD273" s="23"/>
      <c r="HE273" s="23"/>
      <c r="HF273" s="23"/>
      <c r="HG273" s="23"/>
      <c r="HH273" s="23"/>
      <c r="HI273" s="23"/>
      <c r="HJ273" s="23"/>
      <c r="HK273" s="23"/>
    </row>
    <row r="274" spans="1:219" ht="13.9" customHeight="1">
      <c r="A274" s="392"/>
      <c r="B274" s="160"/>
      <c r="C274" s="161"/>
      <c r="D274" s="161"/>
      <c r="E274" s="255"/>
      <c r="F274" s="396">
        <v>0</v>
      </c>
      <c r="G274" s="181"/>
      <c r="H274" s="186"/>
      <c r="I274" s="162"/>
      <c r="J274" s="163"/>
      <c r="K274" s="164"/>
      <c r="L274" s="164"/>
      <c r="M274" s="187"/>
      <c r="N274" s="458"/>
      <c r="O274" s="463"/>
      <c r="P274" s="190"/>
      <c r="Q274" s="165"/>
      <c r="R274" s="166"/>
      <c r="S274" s="191"/>
      <c r="T274" s="195"/>
      <c r="U274" s="167"/>
      <c r="V274" s="196"/>
      <c r="W274" s="199">
        <f t="shared" si="58"/>
        <v>0</v>
      </c>
      <c r="X274" s="344">
        <f>IF(G274&gt;0,HLOOKUP(C274,'Utility Allowances'!$O$33:$S$34,2),0)</f>
        <v>0</v>
      </c>
      <c r="Y274" s="345">
        <f t="shared" si="59"/>
        <v>0</v>
      </c>
      <c r="Z274" s="168">
        <f t="shared" si="60"/>
        <v>0</v>
      </c>
      <c r="AA274" s="346">
        <f t="shared" si="61"/>
        <v>0</v>
      </c>
      <c r="AB274" s="344">
        <f>IF(Y274&gt;0,VLOOKUP($Y274,'Reference Data 2'!$B$7:$C$71,2),0)</f>
        <v>0</v>
      </c>
      <c r="AC274" s="347">
        <f t="shared" si="62"/>
        <v>0</v>
      </c>
      <c r="AD274" s="348">
        <f t="shared" si="63"/>
        <v>0</v>
      </c>
      <c r="AE274" s="349">
        <f>IF(Y274&gt;0,VLOOKUP($Y274,'Reference Data 2'!$B$9:$D$71,3),0)</f>
        <v>0</v>
      </c>
      <c r="AF274" s="347">
        <f t="shared" si="64"/>
        <v>0</v>
      </c>
      <c r="AG274" s="346">
        <f t="shared" si="65"/>
        <v>0</v>
      </c>
      <c r="AH274" s="350">
        <f t="shared" si="66"/>
        <v>0</v>
      </c>
      <c r="AI274" s="351">
        <f t="shared" si="67"/>
        <v>0</v>
      </c>
      <c r="AJ274" s="352">
        <f t="shared" si="68"/>
        <v>0</v>
      </c>
      <c r="AK274" s="349">
        <f>IF(AA274&gt;0,VLOOKUP(C274,'Reference Data 1'!$N$13:$O$17,2),0)</f>
        <v>0</v>
      </c>
      <c r="AL274" s="346">
        <f t="shared" si="69"/>
        <v>0</v>
      </c>
      <c r="AM274" s="353">
        <f t="shared" si="70"/>
        <v>0</v>
      </c>
      <c r="AN274" s="354">
        <f t="shared" si="71"/>
        <v>0</v>
      </c>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c r="ED274" s="23"/>
      <c r="EE274" s="23"/>
      <c r="EF274" s="23"/>
      <c r="EG274" s="23"/>
      <c r="EH274" s="23"/>
      <c r="EI274" s="23"/>
      <c r="EJ274" s="23"/>
      <c r="EK274" s="23"/>
      <c r="EL274" s="23"/>
      <c r="EM274" s="23"/>
      <c r="EN274" s="23"/>
      <c r="EO274" s="23"/>
      <c r="EP274" s="23"/>
      <c r="EQ274" s="23"/>
      <c r="ER274" s="23"/>
      <c r="ES274" s="23"/>
      <c r="ET274" s="23"/>
      <c r="EU274" s="23"/>
      <c r="EV274" s="23"/>
      <c r="EW274" s="23"/>
      <c r="EX274" s="23"/>
      <c r="EY274" s="23"/>
      <c r="EZ274" s="23"/>
      <c r="FA274" s="23"/>
      <c r="FB274" s="23"/>
      <c r="FC274" s="23"/>
      <c r="FD274" s="23"/>
      <c r="FE274" s="23"/>
      <c r="FF274" s="23"/>
      <c r="FG274" s="23"/>
      <c r="FH274" s="23"/>
      <c r="FI274" s="23"/>
      <c r="FJ274" s="23"/>
      <c r="FK274" s="23"/>
      <c r="FL274" s="23"/>
      <c r="FM274" s="23"/>
      <c r="FN274" s="23"/>
      <c r="FO274" s="23"/>
      <c r="FP274" s="23"/>
      <c r="FQ274" s="23"/>
      <c r="FR274" s="23"/>
      <c r="FS274" s="23"/>
      <c r="FT274" s="23"/>
      <c r="FU274" s="23"/>
      <c r="FV274" s="23"/>
      <c r="FW274" s="23"/>
      <c r="FX274" s="23"/>
      <c r="FY274" s="23"/>
      <c r="FZ274" s="23"/>
      <c r="GA274" s="23"/>
      <c r="GB274" s="23"/>
      <c r="GC274" s="23"/>
      <c r="GD274" s="23"/>
      <c r="GE274" s="23"/>
      <c r="GF274" s="23"/>
      <c r="GG274" s="23"/>
      <c r="GH274" s="23"/>
      <c r="GI274" s="23"/>
      <c r="GJ274" s="23"/>
      <c r="GK274" s="23"/>
      <c r="GL274" s="23"/>
      <c r="GM274" s="23"/>
      <c r="GN274" s="23"/>
      <c r="GO274" s="23"/>
      <c r="GP274" s="23"/>
      <c r="GQ274" s="23"/>
      <c r="GR274" s="23"/>
      <c r="GS274" s="23"/>
      <c r="GT274" s="23"/>
      <c r="GU274" s="23"/>
      <c r="GV274" s="23"/>
      <c r="GW274" s="23"/>
      <c r="GX274" s="23"/>
      <c r="GY274" s="23"/>
      <c r="GZ274" s="23"/>
      <c r="HA274" s="23"/>
      <c r="HB274" s="23"/>
      <c r="HC274" s="23"/>
      <c r="HD274" s="23"/>
      <c r="HE274" s="23"/>
      <c r="HF274" s="23"/>
      <c r="HG274" s="23"/>
      <c r="HH274" s="23"/>
      <c r="HI274" s="23"/>
      <c r="HJ274" s="23"/>
      <c r="HK274" s="23"/>
    </row>
    <row r="275" spans="1:219" ht="13.9" customHeight="1">
      <c r="A275" s="392"/>
      <c r="B275" s="160"/>
      <c r="C275" s="161"/>
      <c r="D275" s="161"/>
      <c r="E275" s="255"/>
      <c r="F275" s="396">
        <v>0</v>
      </c>
      <c r="G275" s="181"/>
      <c r="H275" s="186"/>
      <c r="I275" s="162"/>
      <c r="J275" s="163"/>
      <c r="K275" s="164"/>
      <c r="L275" s="164"/>
      <c r="M275" s="187"/>
      <c r="N275" s="458"/>
      <c r="O275" s="463"/>
      <c r="P275" s="190"/>
      <c r="Q275" s="165"/>
      <c r="R275" s="166"/>
      <c r="S275" s="191"/>
      <c r="T275" s="195"/>
      <c r="U275" s="167"/>
      <c r="V275" s="196"/>
      <c r="W275" s="199">
        <f t="shared" si="58"/>
        <v>0</v>
      </c>
      <c r="X275" s="344">
        <f>IF(G275&gt;0,HLOOKUP(C275,'Utility Allowances'!$O$33:$S$34,2),0)</f>
        <v>0</v>
      </c>
      <c r="Y275" s="345">
        <f t="shared" si="59"/>
        <v>0</v>
      </c>
      <c r="Z275" s="168">
        <f t="shared" si="60"/>
        <v>0</v>
      </c>
      <c r="AA275" s="346">
        <f t="shared" si="61"/>
        <v>0</v>
      </c>
      <c r="AB275" s="344">
        <f>IF(Y275&gt;0,VLOOKUP($Y275,'Reference Data 2'!$B$7:$C$71,2),0)</f>
        <v>0</v>
      </c>
      <c r="AC275" s="347">
        <f t="shared" si="62"/>
        <v>0</v>
      </c>
      <c r="AD275" s="348">
        <f t="shared" si="63"/>
        <v>0</v>
      </c>
      <c r="AE275" s="349">
        <f>IF(Y275&gt;0,VLOOKUP($Y275,'Reference Data 2'!$B$9:$D$71,3),0)</f>
        <v>0</v>
      </c>
      <c r="AF275" s="347">
        <f t="shared" si="64"/>
        <v>0</v>
      </c>
      <c r="AG275" s="346">
        <f t="shared" si="65"/>
        <v>0</v>
      </c>
      <c r="AH275" s="350">
        <f t="shared" si="66"/>
        <v>0</v>
      </c>
      <c r="AI275" s="351">
        <f t="shared" si="67"/>
        <v>0</v>
      </c>
      <c r="AJ275" s="352">
        <f t="shared" si="68"/>
        <v>0</v>
      </c>
      <c r="AK275" s="349">
        <f>IF(AA275&gt;0,VLOOKUP(C275,'Reference Data 1'!$N$13:$O$17,2),0)</f>
        <v>0</v>
      </c>
      <c r="AL275" s="346">
        <f t="shared" si="69"/>
        <v>0</v>
      </c>
      <c r="AM275" s="353">
        <f t="shared" si="70"/>
        <v>0</v>
      </c>
      <c r="AN275" s="354">
        <f t="shared" si="71"/>
        <v>0</v>
      </c>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c r="FO275" s="23"/>
      <c r="FP275" s="23"/>
      <c r="FQ275" s="23"/>
      <c r="FR275" s="23"/>
      <c r="FS275" s="23"/>
      <c r="FT275" s="23"/>
      <c r="FU275" s="23"/>
      <c r="FV275" s="23"/>
      <c r="FW275" s="23"/>
      <c r="FX275" s="23"/>
      <c r="FY275" s="23"/>
      <c r="FZ275" s="23"/>
      <c r="GA275" s="23"/>
      <c r="GB275" s="23"/>
      <c r="GC275" s="23"/>
      <c r="GD275" s="23"/>
      <c r="GE275" s="23"/>
      <c r="GF275" s="23"/>
      <c r="GG275" s="23"/>
      <c r="GH275" s="23"/>
      <c r="GI275" s="23"/>
      <c r="GJ275" s="23"/>
      <c r="GK275" s="23"/>
      <c r="GL275" s="23"/>
      <c r="GM275" s="23"/>
      <c r="GN275" s="23"/>
      <c r="GO275" s="23"/>
      <c r="GP275" s="23"/>
      <c r="GQ275" s="23"/>
      <c r="GR275" s="23"/>
      <c r="GS275" s="23"/>
      <c r="GT275" s="23"/>
      <c r="GU275" s="23"/>
      <c r="GV275" s="23"/>
      <c r="GW275" s="23"/>
      <c r="GX275" s="23"/>
      <c r="GY275" s="23"/>
      <c r="GZ275" s="23"/>
      <c r="HA275" s="23"/>
      <c r="HB275" s="23"/>
      <c r="HC275" s="23"/>
      <c r="HD275" s="23"/>
      <c r="HE275" s="23"/>
      <c r="HF275" s="23"/>
      <c r="HG275" s="23"/>
      <c r="HH275" s="23"/>
      <c r="HI275" s="23"/>
      <c r="HJ275" s="23"/>
      <c r="HK275" s="23"/>
    </row>
    <row r="276" spans="1:219" ht="13.9" customHeight="1">
      <c r="A276" s="392"/>
      <c r="B276" s="160"/>
      <c r="C276" s="161"/>
      <c r="D276" s="161"/>
      <c r="E276" s="255"/>
      <c r="F276" s="396">
        <v>0</v>
      </c>
      <c r="G276" s="181"/>
      <c r="H276" s="186"/>
      <c r="I276" s="162"/>
      <c r="J276" s="163"/>
      <c r="K276" s="164"/>
      <c r="L276" s="164"/>
      <c r="M276" s="187"/>
      <c r="N276" s="458"/>
      <c r="O276" s="463"/>
      <c r="P276" s="190"/>
      <c r="Q276" s="165"/>
      <c r="R276" s="166"/>
      <c r="S276" s="191"/>
      <c r="T276" s="195"/>
      <c r="U276" s="167"/>
      <c r="V276" s="196"/>
      <c r="W276" s="199">
        <f t="shared" si="58"/>
        <v>0</v>
      </c>
      <c r="X276" s="344">
        <f>IF(G276&gt;0,HLOOKUP(C276,'Utility Allowances'!$O$33:$S$34,2),0)</f>
        <v>0</v>
      </c>
      <c r="Y276" s="345">
        <f t="shared" si="59"/>
        <v>0</v>
      </c>
      <c r="Z276" s="168">
        <f t="shared" si="60"/>
        <v>0</v>
      </c>
      <c r="AA276" s="346">
        <f t="shared" si="61"/>
        <v>0</v>
      </c>
      <c r="AB276" s="344">
        <f>IF(Y276&gt;0,VLOOKUP($Y276,'Reference Data 2'!$B$7:$C$71,2),0)</f>
        <v>0</v>
      </c>
      <c r="AC276" s="347">
        <f t="shared" si="62"/>
        <v>0</v>
      </c>
      <c r="AD276" s="348">
        <f t="shared" si="63"/>
        <v>0</v>
      </c>
      <c r="AE276" s="349">
        <f>IF(Y276&gt;0,VLOOKUP($Y276,'Reference Data 2'!$B$9:$D$71,3),0)</f>
        <v>0</v>
      </c>
      <c r="AF276" s="347">
        <f t="shared" si="64"/>
        <v>0</v>
      </c>
      <c r="AG276" s="346">
        <f t="shared" si="65"/>
        <v>0</v>
      </c>
      <c r="AH276" s="350">
        <f t="shared" si="66"/>
        <v>0</v>
      </c>
      <c r="AI276" s="351">
        <f t="shared" si="67"/>
        <v>0</v>
      </c>
      <c r="AJ276" s="352">
        <f t="shared" si="68"/>
        <v>0</v>
      </c>
      <c r="AK276" s="349">
        <f>IF(AA276&gt;0,VLOOKUP(C276,'Reference Data 1'!$N$13:$O$17,2),0)</f>
        <v>0</v>
      </c>
      <c r="AL276" s="346">
        <f t="shared" si="69"/>
        <v>0</v>
      </c>
      <c r="AM276" s="353">
        <f t="shared" si="70"/>
        <v>0</v>
      </c>
      <c r="AN276" s="354">
        <f t="shared" si="71"/>
        <v>0</v>
      </c>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3"/>
      <c r="FK276" s="23"/>
      <c r="FL276" s="23"/>
      <c r="FM276" s="23"/>
      <c r="FN276" s="23"/>
      <c r="FO276" s="23"/>
      <c r="FP276" s="23"/>
      <c r="FQ276" s="23"/>
      <c r="FR276" s="23"/>
      <c r="FS276" s="23"/>
      <c r="FT276" s="23"/>
      <c r="FU276" s="23"/>
      <c r="FV276" s="23"/>
      <c r="FW276" s="23"/>
      <c r="FX276" s="23"/>
      <c r="FY276" s="23"/>
      <c r="FZ276" s="23"/>
      <c r="GA276" s="23"/>
      <c r="GB276" s="23"/>
      <c r="GC276" s="23"/>
      <c r="GD276" s="23"/>
      <c r="GE276" s="23"/>
      <c r="GF276" s="23"/>
      <c r="GG276" s="23"/>
      <c r="GH276" s="23"/>
      <c r="GI276" s="23"/>
      <c r="GJ276" s="23"/>
      <c r="GK276" s="23"/>
      <c r="GL276" s="23"/>
      <c r="GM276" s="23"/>
      <c r="GN276" s="23"/>
      <c r="GO276" s="23"/>
      <c r="GP276" s="23"/>
      <c r="GQ276" s="23"/>
      <c r="GR276" s="23"/>
      <c r="GS276" s="23"/>
      <c r="GT276" s="23"/>
      <c r="GU276" s="23"/>
      <c r="GV276" s="23"/>
      <c r="GW276" s="23"/>
      <c r="GX276" s="23"/>
      <c r="GY276" s="23"/>
      <c r="GZ276" s="23"/>
      <c r="HA276" s="23"/>
      <c r="HB276" s="23"/>
      <c r="HC276" s="23"/>
      <c r="HD276" s="23"/>
      <c r="HE276" s="23"/>
      <c r="HF276" s="23"/>
      <c r="HG276" s="23"/>
      <c r="HH276" s="23"/>
      <c r="HI276" s="23"/>
      <c r="HJ276" s="23"/>
      <c r="HK276" s="23"/>
    </row>
    <row r="277" spans="1:219" ht="13.9" customHeight="1">
      <c r="A277" s="392"/>
      <c r="B277" s="160"/>
      <c r="C277" s="161"/>
      <c r="D277" s="161"/>
      <c r="E277" s="255"/>
      <c r="F277" s="396">
        <v>0</v>
      </c>
      <c r="G277" s="181"/>
      <c r="H277" s="186"/>
      <c r="I277" s="162"/>
      <c r="J277" s="163"/>
      <c r="K277" s="164"/>
      <c r="L277" s="164"/>
      <c r="M277" s="187"/>
      <c r="N277" s="458"/>
      <c r="O277" s="463"/>
      <c r="P277" s="190"/>
      <c r="Q277" s="165"/>
      <c r="R277" s="166"/>
      <c r="S277" s="191"/>
      <c r="T277" s="195"/>
      <c r="U277" s="167"/>
      <c r="V277" s="196"/>
      <c r="W277" s="199">
        <f t="shared" si="58"/>
        <v>0</v>
      </c>
      <c r="X277" s="344">
        <f>IF(G277&gt;0,HLOOKUP(C277,'Utility Allowances'!$O$33:$S$34,2),0)</f>
        <v>0</v>
      </c>
      <c r="Y277" s="345">
        <f t="shared" si="59"/>
        <v>0</v>
      </c>
      <c r="Z277" s="168">
        <f t="shared" si="60"/>
        <v>0</v>
      </c>
      <c r="AA277" s="346">
        <f t="shared" si="61"/>
        <v>0</v>
      </c>
      <c r="AB277" s="344">
        <f>IF(Y277&gt;0,VLOOKUP($Y277,'Reference Data 2'!$B$7:$C$71,2),0)</f>
        <v>0</v>
      </c>
      <c r="AC277" s="347">
        <f t="shared" si="62"/>
        <v>0</v>
      </c>
      <c r="AD277" s="348">
        <f t="shared" si="63"/>
        <v>0</v>
      </c>
      <c r="AE277" s="349">
        <f>IF(Y277&gt;0,VLOOKUP($Y277,'Reference Data 2'!$B$9:$D$71,3),0)</f>
        <v>0</v>
      </c>
      <c r="AF277" s="347">
        <f t="shared" si="64"/>
        <v>0</v>
      </c>
      <c r="AG277" s="346">
        <f t="shared" si="65"/>
        <v>0</v>
      </c>
      <c r="AH277" s="350">
        <f t="shared" si="66"/>
        <v>0</v>
      </c>
      <c r="AI277" s="351">
        <f t="shared" si="67"/>
        <v>0</v>
      </c>
      <c r="AJ277" s="352">
        <f t="shared" si="68"/>
        <v>0</v>
      </c>
      <c r="AK277" s="349">
        <f>IF(AA277&gt;0,VLOOKUP(C277,'Reference Data 1'!$N$13:$O$17,2),0)</f>
        <v>0</v>
      </c>
      <c r="AL277" s="346">
        <f t="shared" si="69"/>
        <v>0</v>
      </c>
      <c r="AM277" s="353">
        <f t="shared" si="70"/>
        <v>0</v>
      </c>
      <c r="AN277" s="354">
        <f t="shared" si="71"/>
        <v>0</v>
      </c>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row>
    <row r="278" spans="1:219" ht="13.9" customHeight="1">
      <c r="A278" s="392"/>
      <c r="B278" s="160"/>
      <c r="C278" s="161"/>
      <c r="D278" s="161"/>
      <c r="E278" s="255"/>
      <c r="F278" s="396">
        <v>0</v>
      </c>
      <c r="G278" s="181"/>
      <c r="H278" s="186"/>
      <c r="I278" s="162"/>
      <c r="J278" s="163"/>
      <c r="K278" s="164"/>
      <c r="L278" s="164"/>
      <c r="M278" s="187"/>
      <c r="N278" s="458"/>
      <c r="O278" s="463"/>
      <c r="P278" s="190"/>
      <c r="Q278" s="165"/>
      <c r="R278" s="166"/>
      <c r="S278" s="191"/>
      <c r="T278" s="195"/>
      <c r="U278" s="167"/>
      <c r="V278" s="196"/>
      <c r="W278" s="199">
        <f t="shared" si="58"/>
        <v>0</v>
      </c>
      <c r="X278" s="344">
        <f>IF(G278&gt;0,HLOOKUP(C278,'Utility Allowances'!$O$33:$S$34,2),0)</f>
        <v>0</v>
      </c>
      <c r="Y278" s="345">
        <f t="shared" si="59"/>
        <v>0</v>
      </c>
      <c r="Z278" s="168">
        <f t="shared" si="60"/>
        <v>0</v>
      </c>
      <c r="AA278" s="346">
        <f t="shared" si="61"/>
        <v>0</v>
      </c>
      <c r="AB278" s="344">
        <f>IF(Y278&gt;0,VLOOKUP($Y278,'Reference Data 2'!$B$7:$C$71,2),0)</f>
        <v>0</v>
      </c>
      <c r="AC278" s="347">
        <f t="shared" si="62"/>
        <v>0</v>
      </c>
      <c r="AD278" s="348">
        <f t="shared" si="63"/>
        <v>0</v>
      </c>
      <c r="AE278" s="349">
        <f>IF(Y278&gt;0,VLOOKUP($Y278,'Reference Data 2'!$B$9:$D$71,3),0)</f>
        <v>0</v>
      </c>
      <c r="AF278" s="347">
        <f t="shared" si="64"/>
        <v>0</v>
      </c>
      <c r="AG278" s="346">
        <f t="shared" si="65"/>
        <v>0</v>
      </c>
      <c r="AH278" s="350">
        <f t="shared" si="66"/>
        <v>0</v>
      </c>
      <c r="AI278" s="351">
        <f t="shared" si="67"/>
        <v>0</v>
      </c>
      <c r="AJ278" s="352">
        <f t="shared" si="68"/>
        <v>0</v>
      </c>
      <c r="AK278" s="349">
        <f>IF(AA278&gt;0,VLOOKUP(C278,'Reference Data 1'!$N$13:$O$17,2),0)</f>
        <v>0</v>
      </c>
      <c r="AL278" s="346">
        <f t="shared" si="69"/>
        <v>0</v>
      </c>
      <c r="AM278" s="353">
        <f t="shared" si="70"/>
        <v>0</v>
      </c>
      <c r="AN278" s="354">
        <f t="shared" si="71"/>
        <v>0</v>
      </c>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c r="GU278" s="23"/>
      <c r="GV278" s="23"/>
      <c r="GW278" s="23"/>
      <c r="GX278" s="23"/>
      <c r="GY278" s="23"/>
      <c r="GZ278" s="23"/>
      <c r="HA278" s="23"/>
      <c r="HB278" s="23"/>
      <c r="HC278" s="23"/>
      <c r="HD278" s="23"/>
      <c r="HE278" s="23"/>
      <c r="HF278" s="23"/>
      <c r="HG278" s="23"/>
      <c r="HH278" s="23"/>
      <c r="HI278" s="23"/>
      <c r="HJ278" s="23"/>
      <c r="HK278" s="23"/>
    </row>
    <row r="279" spans="1:219" ht="13.9" customHeight="1">
      <c r="A279" s="392"/>
      <c r="B279" s="160"/>
      <c r="C279" s="161"/>
      <c r="D279" s="161"/>
      <c r="E279" s="255"/>
      <c r="F279" s="396">
        <v>0</v>
      </c>
      <c r="G279" s="181"/>
      <c r="H279" s="186"/>
      <c r="I279" s="162"/>
      <c r="J279" s="163"/>
      <c r="K279" s="164"/>
      <c r="L279" s="164"/>
      <c r="M279" s="187"/>
      <c r="N279" s="458"/>
      <c r="O279" s="463"/>
      <c r="P279" s="190"/>
      <c r="Q279" s="165"/>
      <c r="R279" s="166"/>
      <c r="S279" s="191"/>
      <c r="T279" s="195"/>
      <c r="U279" s="167"/>
      <c r="V279" s="196"/>
      <c r="W279" s="199">
        <f t="shared" si="58"/>
        <v>0</v>
      </c>
      <c r="X279" s="344">
        <f>IF(G279&gt;0,HLOOKUP(C279,'Utility Allowances'!$O$33:$S$34,2),0)</f>
        <v>0</v>
      </c>
      <c r="Y279" s="345">
        <f t="shared" si="59"/>
        <v>0</v>
      </c>
      <c r="Z279" s="168">
        <f t="shared" si="60"/>
        <v>0</v>
      </c>
      <c r="AA279" s="346">
        <f t="shared" si="61"/>
        <v>0</v>
      </c>
      <c r="AB279" s="344">
        <f>IF(Y279&gt;0,VLOOKUP($Y279,'Reference Data 2'!$B$7:$C$71,2),0)</f>
        <v>0</v>
      </c>
      <c r="AC279" s="347">
        <f t="shared" si="62"/>
        <v>0</v>
      </c>
      <c r="AD279" s="348">
        <f t="shared" si="63"/>
        <v>0</v>
      </c>
      <c r="AE279" s="349">
        <f>IF(Y279&gt;0,VLOOKUP($Y279,'Reference Data 2'!$B$9:$D$71,3),0)</f>
        <v>0</v>
      </c>
      <c r="AF279" s="347">
        <f t="shared" si="64"/>
        <v>0</v>
      </c>
      <c r="AG279" s="346">
        <f t="shared" si="65"/>
        <v>0</v>
      </c>
      <c r="AH279" s="350">
        <f t="shared" si="66"/>
        <v>0</v>
      </c>
      <c r="AI279" s="351">
        <f t="shared" si="67"/>
        <v>0</v>
      </c>
      <c r="AJ279" s="352">
        <f t="shared" si="68"/>
        <v>0</v>
      </c>
      <c r="AK279" s="349">
        <f>IF(AA279&gt;0,VLOOKUP(C279,'Reference Data 1'!$N$13:$O$17,2),0)</f>
        <v>0</v>
      </c>
      <c r="AL279" s="346">
        <f t="shared" si="69"/>
        <v>0</v>
      </c>
      <c r="AM279" s="353">
        <f t="shared" si="70"/>
        <v>0</v>
      </c>
      <c r="AN279" s="354">
        <f t="shared" si="71"/>
        <v>0</v>
      </c>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c r="FO279" s="23"/>
      <c r="FP279" s="23"/>
      <c r="FQ279" s="23"/>
      <c r="FR279" s="23"/>
      <c r="FS279" s="23"/>
      <c r="FT279" s="23"/>
      <c r="FU279" s="23"/>
      <c r="FV279" s="23"/>
      <c r="FW279" s="23"/>
      <c r="FX279" s="23"/>
      <c r="FY279" s="23"/>
      <c r="FZ279" s="23"/>
      <c r="GA279" s="23"/>
      <c r="GB279" s="23"/>
      <c r="GC279" s="23"/>
      <c r="GD279" s="23"/>
      <c r="GE279" s="23"/>
      <c r="GF279" s="23"/>
      <c r="GG279" s="23"/>
      <c r="GH279" s="23"/>
      <c r="GI279" s="23"/>
      <c r="GJ279" s="23"/>
      <c r="GK279" s="23"/>
      <c r="GL279" s="23"/>
      <c r="GM279" s="23"/>
      <c r="GN279" s="23"/>
      <c r="GO279" s="23"/>
      <c r="GP279" s="23"/>
      <c r="GQ279" s="23"/>
      <c r="GR279" s="23"/>
      <c r="GS279" s="23"/>
      <c r="GT279" s="23"/>
      <c r="GU279" s="23"/>
      <c r="GV279" s="23"/>
      <c r="GW279" s="23"/>
      <c r="GX279" s="23"/>
      <c r="GY279" s="23"/>
      <c r="GZ279" s="23"/>
      <c r="HA279" s="23"/>
      <c r="HB279" s="23"/>
      <c r="HC279" s="23"/>
      <c r="HD279" s="23"/>
      <c r="HE279" s="23"/>
      <c r="HF279" s="23"/>
      <c r="HG279" s="23"/>
      <c r="HH279" s="23"/>
      <c r="HI279" s="23"/>
      <c r="HJ279" s="23"/>
      <c r="HK279" s="23"/>
    </row>
    <row r="280" spans="1:219" ht="13.9" customHeight="1">
      <c r="A280" s="392"/>
      <c r="B280" s="160"/>
      <c r="C280" s="161"/>
      <c r="D280" s="161"/>
      <c r="E280" s="255"/>
      <c r="F280" s="396">
        <v>0</v>
      </c>
      <c r="G280" s="181"/>
      <c r="H280" s="186"/>
      <c r="I280" s="162"/>
      <c r="J280" s="163"/>
      <c r="K280" s="164"/>
      <c r="L280" s="164"/>
      <c r="M280" s="187"/>
      <c r="N280" s="458"/>
      <c r="O280" s="463"/>
      <c r="P280" s="190"/>
      <c r="Q280" s="165"/>
      <c r="R280" s="166"/>
      <c r="S280" s="191"/>
      <c r="T280" s="195"/>
      <c r="U280" s="167"/>
      <c r="V280" s="196"/>
      <c r="W280" s="199">
        <f t="shared" si="58"/>
        <v>0</v>
      </c>
      <c r="X280" s="344">
        <f>IF(G280&gt;0,HLOOKUP(C280,'Utility Allowances'!$O$33:$S$34,2),0)</f>
        <v>0</v>
      </c>
      <c r="Y280" s="345">
        <f t="shared" si="59"/>
        <v>0</v>
      </c>
      <c r="Z280" s="168">
        <f t="shared" si="60"/>
        <v>0</v>
      </c>
      <c r="AA280" s="346">
        <f t="shared" si="61"/>
        <v>0</v>
      </c>
      <c r="AB280" s="344">
        <f>IF(Y280&gt;0,VLOOKUP($Y280,'Reference Data 2'!$B$7:$C$71,2),0)</f>
        <v>0</v>
      </c>
      <c r="AC280" s="347">
        <f t="shared" si="62"/>
        <v>0</v>
      </c>
      <c r="AD280" s="348">
        <f t="shared" si="63"/>
        <v>0</v>
      </c>
      <c r="AE280" s="349">
        <f>IF(Y280&gt;0,VLOOKUP($Y280,'Reference Data 2'!$B$9:$D$71,3),0)</f>
        <v>0</v>
      </c>
      <c r="AF280" s="347">
        <f t="shared" si="64"/>
        <v>0</v>
      </c>
      <c r="AG280" s="346">
        <f t="shared" si="65"/>
        <v>0</v>
      </c>
      <c r="AH280" s="350">
        <f t="shared" si="66"/>
        <v>0</v>
      </c>
      <c r="AI280" s="351">
        <f t="shared" si="67"/>
        <v>0</v>
      </c>
      <c r="AJ280" s="352">
        <f t="shared" si="68"/>
        <v>0</v>
      </c>
      <c r="AK280" s="349">
        <f>IF(AA280&gt;0,VLOOKUP(C280,'Reference Data 1'!$N$13:$O$17,2),0)</f>
        <v>0</v>
      </c>
      <c r="AL280" s="346">
        <f t="shared" si="69"/>
        <v>0</v>
      </c>
      <c r="AM280" s="353">
        <f t="shared" si="70"/>
        <v>0</v>
      </c>
      <c r="AN280" s="354">
        <f t="shared" si="71"/>
        <v>0</v>
      </c>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c r="GU280" s="23"/>
      <c r="GV280" s="23"/>
      <c r="GW280" s="23"/>
      <c r="GX280" s="23"/>
      <c r="GY280" s="23"/>
      <c r="GZ280" s="23"/>
      <c r="HA280" s="23"/>
      <c r="HB280" s="23"/>
      <c r="HC280" s="23"/>
      <c r="HD280" s="23"/>
      <c r="HE280" s="23"/>
      <c r="HF280" s="23"/>
      <c r="HG280" s="23"/>
      <c r="HH280" s="23"/>
      <c r="HI280" s="23"/>
      <c r="HJ280" s="23"/>
      <c r="HK280" s="23"/>
    </row>
    <row r="281" spans="1:219" ht="13.9" customHeight="1">
      <c r="A281" s="392"/>
      <c r="B281" s="160"/>
      <c r="C281" s="161"/>
      <c r="D281" s="161"/>
      <c r="E281" s="255"/>
      <c r="F281" s="396">
        <v>0</v>
      </c>
      <c r="G281" s="181"/>
      <c r="H281" s="186"/>
      <c r="I281" s="162"/>
      <c r="J281" s="163"/>
      <c r="K281" s="164"/>
      <c r="L281" s="164"/>
      <c r="M281" s="187"/>
      <c r="N281" s="458"/>
      <c r="O281" s="463"/>
      <c r="P281" s="190"/>
      <c r="Q281" s="165"/>
      <c r="R281" s="166"/>
      <c r="S281" s="191"/>
      <c r="T281" s="195"/>
      <c r="U281" s="167"/>
      <c r="V281" s="196"/>
      <c r="W281" s="199">
        <f t="shared" si="58"/>
        <v>0</v>
      </c>
      <c r="X281" s="344">
        <f>IF(G281&gt;0,HLOOKUP(C281,'Utility Allowances'!$O$33:$S$34,2),0)</f>
        <v>0</v>
      </c>
      <c r="Y281" s="345">
        <f t="shared" si="59"/>
        <v>0</v>
      </c>
      <c r="Z281" s="168">
        <f t="shared" si="60"/>
        <v>0</v>
      </c>
      <c r="AA281" s="346">
        <f t="shared" si="61"/>
        <v>0</v>
      </c>
      <c r="AB281" s="344">
        <f>IF(Y281&gt;0,VLOOKUP($Y281,'Reference Data 2'!$B$7:$C$71,2),0)</f>
        <v>0</v>
      </c>
      <c r="AC281" s="347">
        <f t="shared" si="62"/>
        <v>0</v>
      </c>
      <c r="AD281" s="348">
        <f t="shared" si="63"/>
        <v>0</v>
      </c>
      <c r="AE281" s="349">
        <f>IF(Y281&gt;0,VLOOKUP($Y281,'Reference Data 2'!$B$9:$D$71,3),0)</f>
        <v>0</v>
      </c>
      <c r="AF281" s="347">
        <f t="shared" si="64"/>
        <v>0</v>
      </c>
      <c r="AG281" s="346">
        <f t="shared" si="65"/>
        <v>0</v>
      </c>
      <c r="AH281" s="350">
        <f t="shared" si="66"/>
        <v>0</v>
      </c>
      <c r="AI281" s="351">
        <f t="shared" si="67"/>
        <v>0</v>
      </c>
      <c r="AJ281" s="352">
        <f t="shared" si="68"/>
        <v>0</v>
      </c>
      <c r="AK281" s="349">
        <f>IF(AA281&gt;0,VLOOKUP(C281,'Reference Data 1'!$N$13:$O$17,2),0)</f>
        <v>0</v>
      </c>
      <c r="AL281" s="346">
        <f t="shared" si="69"/>
        <v>0</v>
      </c>
      <c r="AM281" s="353">
        <f t="shared" si="70"/>
        <v>0</v>
      </c>
      <c r="AN281" s="354">
        <f t="shared" si="71"/>
        <v>0</v>
      </c>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c r="FO281" s="23"/>
      <c r="FP281" s="23"/>
      <c r="FQ281" s="23"/>
      <c r="FR281" s="23"/>
      <c r="FS281" s="23"/>
      <c r="FT281" s="23"/>
      <c r="FU281" s="23"/>
      <c r="FV281" s="23"/>
      <c r="FW281" s="23"/>
      <c r="FX281" s="23"/>
      <c r="FY281" s="23"/>
      <c r="FZ281" s="23"/>
      <c r="GA281" s="23"/>
      <c r="GB281" s="23"/>
      <c r="GC281" s="23"/>
      <c r="GD281" s="23"/>
      <c r="GE281" s="23"/>
      <c r="GF281" s="23"/>
      <c r="GG281" s="23"/>
      <c r="GH281" s="23"/>
      <c r="GI281" s="23"/>
      <c r="GJ281" s="23"/>
      <c r="GK281" s="23"/>
      <c r="GL281" s="23"/>
      <c r="GM281" s="23"/>
      <c r="GN281" s="23"/>
      <c r="GO281" s="23"/>
      <c r="GP281" s="23"/>
      <c r="GQ281" s="23"/>
      <c r="GR281" s="23"/>
      <c r="GS281" s="23"/>
      <c r="GT281" s="23"/>
      <c r="GU281" s="23"/>
      <c r="GV281" s="23"/>
      <c r="GW281" s="23"/>
      <c r="GX281" s="23"/>
      <c r="GY281" s="23"/>
      <c r="GZ281" s="23"/>
      <c r="HA281" s="23"/>
      <c r="HB281" s="23"/>
      <c r="HC281" s="23"/>
      <c r="HD281" s="23"/>
      <c r="HE281" s="23"/>
      <c r="HF281" s="23"/>
      <c r="HG281" s="23"/>
      <c r="HH281" s="23"/>
      <c r="HI281" s="23"/>
      <c r="HJ281" s="23"/>
      <c r="HK281" s="23"/>
    </row>
    <row r="282" spans="1:219" ht="13.9" customHeight="1">
      <c r="A282" s="392"/>
      <c r="B282" s="160"/>
      <c r="C282" s="161"/>
      <c r="D282" s="161"/>
      <c r="E282" s="255"/>
      <c r="F282" s="396">
        <v>0</v>
      </c>
      <c r="G282" s="181"/>
      <c r="H282" s="186"/>
      <c r="I282" s="162"/>
      <c r="J282" s="163"/>
      <c r="K282" s="164"/>
      <c r="L282" s="164"/>
      <c r="M282" s="187"/>
      <c r="N282" s="458"/>
      <c r="O282" s="463"/>
      <c r="P282" s="190"/>
      <c r="Q282" s="165"/>
      <c r="R282" s="166"/>
      <c r="S282" s="191"/>
      <c r="T282" s="195"/>
      <c r="U282" s="167"/>
      <c r="V282" s="196"/>
      <c r="W282" s="199">
        <f t="shared" si="58"/>
        <v>0</v>
      </c>
      <c r="X282" s="344">
        <f>IF(G282&gt;0,HLOOKUP(C282,'Utility Allowances'!$O$33:$S$34,2),0)</f>
        <v>0</v>
      </c>
      <c r="Y282" s="345">
        <f t="shared" si="59"/>
        <v>0</v>
      </c>
      <c r="Z282" s="168">
        <f t="shared" si="60"/>
        <v>0</v>
      </c>
      <c r="AA282" s="346">
        <f t="shared" si="61"/>
        <v>0</v>
      </c>
      <c r="AB282" s="344">
        <f>IF(Y282&gt;0,VLOOKUP($Y282,'Reference Data 2'!$B$7:$C$71,2),0)</f>
        <v>0</v>
      </c>
      <c r="AC282" s="347">
        <f t="shared" si="62"/>
        <v>0</v>
      </c>
      <c r="AD282" s="348">
        <f t="shared" si="63"/>
        <v>0</v>
      </c>
      <c r="AE282" s="349">
        <f>IF(Y282&gt;0,VLOOKUP($Y282,'Reference Data 2'!$B$9:$D$71,3),0)</f>
        <v>0</v>
      </c>
      <c r="AF282" s="347">
        <f t="shared" si="64"/>
        <v>0</v>
      </c>
      <c r="AG282" s="346">
        <f t="shared" si="65"/>
        <v>0</v>
      </c>
      <c r="AH282" s="350">
        <f t="shared" si="66"/>
        <v>0</v>
      </c>
      <c r="AI282" s="351">
        <f t="shared" si="67"/>
        <v>0</v>
      </c>
      <c r="AJ282" s="352">
        <f t="shared" si="68"/>
        <v>0</v>
      </c>
      <c r="AK282" s="349">
        <f>IF(AA282&gt;0,VLOOKUP(C282,'Reference Data 1'!$N$13:$O$17,2),0)</f>
        <v>0</v>
      </c>
      <c r="AL282" s="346">
        <f t="shared" si="69"/>
        <v>0</v>
      </c>
      <c r="AM282" s="353">
        <f t="shared" si="70"/>
        <v>0</v>
      </c>
      <c r="AN282" s="354">
        <f t="shared" si="71"/>
        <v>0</v>
      </c>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c r="GU282" s="23"/>
      <c r="GV282" s="23"/>
      <c r="GW282" s="23"/>
      <c r="GX282" s="23"/>
      <c r="GY282" s="23"/>
      <c r="GZ282" s="23"/>
      <c r="HA282" s="23"/>
      <c r="HB282" s="23"/>
      <c r="HC282" s="23"/>
      <c r="HD282" s="23"/>
      <c r="HE282" s="23"/>
      <c r="HF282" s="23"/>
      <c r="HG282" s="23"/>
      <c r="HH282" s="23"/>
      <c r="HI282" s="23"/>
      <c r="HJ282" s="23"/>
      <c r="HK282" s="23"/>
    </row>
    <row r="283" spans="1:219" ht="13.9" customHeight="1">
      <c r="A283" s="392"/>
      <c r="B283" s="160"/>
      <c r="C283" s="161"/>
      <c r="D283" s="161"/>
      <c r="E283" s="255"/>
      <c r="F283" s="396">
        <v>0</v>
      </c>
      <c r="G283" s="181"/>
      <c r="H283" s="186"/>
      <c r="I283" s="162"/>
      <c r="J283" s="163"/>
      <c r="K283" s="164"/>
      <c r="L283" s="164"/>
      <c r="M283" s="187"/>
      <c r="N283" s="458"/>
      <c r="O283" s="463"/>
      <c r="P283" s="190"/>
      <c r="Q283" s="165"/>
      <c r="R283" s="166"/>
      <c r="S283" s="191"/>
      <c r="T283" s="195"/>
      <c r="U283" s="167"/>
      <c r="V283" s="196"/>
      <c r="W283" s="199">
        <f t="shared" si="58"/>
        <v>0</v>
      </c>
      <c r="X283" s="344">
        <f>IF(G283&gt;0,HLOOKUP(C283,'Utility Allowances'!$O$33:$S$34,2),0)</f>
        <v>0</v>
      </c>
      <c r="Y283" s="345">
        <f t="shared" si="59"/>
        <v>0</v>
      </c>
      <c r="Z283" s="168">
        <f t="shared" si="60"/>
        <v>0</v>
      </c>
      <c r="AA283" s="346">
        <f t="shared" si="61"/>
        <v>0</v>
      </c>
      <c r="AB283" s="344">
        <f>IF(Y283&gt;0,VLOOKUP($Y283,'Reference Data 2'!$B$7:$C$71,2),0)</f>
        <v>0</v>
      </c>
      <c r="AC283" s="347">
        <f t="shared" si="62"/>
        <v>0</v>
      </c>
      <c r="AD283" s="348">
        <f t="shared" si="63"/>
        <v>0</v>
      </c>
      <c r="AE283" s="349">
        <f>IF(Y283&gt;0,VLOOKUP($Y283,'Reference Data 2'!$B$9:$D$71,3),0)</f>
        <v>0</v>
      </c>
      <c r="AF283" s="347">
        <f t="shared" si="64"/>
        <v>0</v>
      </c>
      <c r="AG283" s="346">
        <f t="shared" si="65"/>
        <v>0</v>
      </c>
      <c r="AH283" s="350">
        <f t="shared" si="66"/>
        <v>0</v>
      </c>
      <c r="AI283" s="351">
        <f t="shared" si="67"/>
        <v>0</v>
      </c>
      <c r="AJ283" s="352">
        <f t="shared" si="68"/>
        <v>0</v>
      </c>
      <c r="AK283" s="349">
        <f>IF(AA283&gt;0,VLOOKUP(C283,'Reference Data 1'!$N$13:$O$17,2),0)</f>
        <v>0</v>
      </c>
      <c r="AL283" s="346">
        <f t="shared" si="69"/>
        <v>0</v>
      </c>
      <c r="AM283" s="353">
        <f t="shared" si="70"/>
        <v>0</v>
      </c>
      <c r="AN283" s="354">
        <f t="shared" si="71"/>
        <v>0</v>
      </c>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c r="GX283" s="23"/>
      <c r="GY283" s="23"/>
      <c r="GZ283" s="23"/>
      <c r="HA283" s="23"/>
      <c r="HB283" s="23"/>
      <c r="HC283" s="23"/>
      <c r="HD283" s="23"/>
      <c r="HE283" s="23"/>
      <c r="HF283" s="23"/>
      <c r="HG283" s="23"/>
      <c r="HH283" s="23"/>
      <c r="HI283" s="23"/>
      <c r="HJ283" s="23"/>
      <c r="HK283" s="23"/>
    </row>
    <row r="284" spans="1:219" ht="13.9" customHeight="1">
      <c r="A284" s="392"/>
      <c r="B284" s="160"/>
      <c r="C284" s="161"/>
      <c r="D284" s="161"/>
      <c r="E284" s="255"/>
      <c r="F284" s="396">
        <v>0</v>
      </c>
      <c r="G284" s="181"/>
      <c r="H284" s="186"/>
      <c r="I284" s="162"/>
      <c r="J284" s="163"/>
      <c r="K284" s="164"/>
      <c r="L284" s="164"/>
      <c r="M284" s="187"/>
      <c r="N284" s="458"/>
      <c r="O284" s="463"/>
      <c r="P284" s="190"/>
      <c r="Q284" s="165"/>
      <c r="R284" s="166"/>
      <c r="S284" s="191"/>
      <c r="T284" s="195"/>
      <c r="U284" s="167"/>
      <c r="V284" s="196"/>
      <c r="W284" s="199">
        <f t="shared" si="58"/>
        <v>0</v>
      </c>
      <c r="X284" s="344">
        <f>IF(G284&gt;0,HLOOKUP(C284,'Utility Allowances'!$O$33:$S$34,2),0)</f>
        <v>0</v>
      </c>
      <c r="Y284" s="345">
        <f t="shared" si="59"/>
        <v>0</v>
      </c>
      <c r="Z284" s="168">
        <f t="shared" si="60"/>
        <v>0</v>
      </c>
      <c r="AA284" s="346">
        <f t="shared" si="61"/>
        <v>0</v>
      </c>
      <c r="AB284" s="344">
        <f>IF(Y284&gt;0,VLOOKUP($Y284,'Reference Data 2'!$B$7:$C$71,2),0)</f>
        <v>0</v>
      </c>
      <c r="AC284" s="347">
        <f t="shared" si="62"/>
        <v>0</v>
      </c>
      <c r="AD284" s="348">
        <f t="shared" si="63"/>
        <v>0</v>
      </c>
      <c r="AE284" s="349">
        <f>IF(Y284&gt;0,VLOOKUP($Y284,'Reference Data 2'!$B$9:$D$71,3),0)</f>
        <v>0</v>
      </c>
      <c r="AF284" s="347">
        <f t="shared" si="64"/>
        <v>0</v>
      </c>
      <c r="AG284" s="346">
        <f t="shared" si="65"/>
        <v>0</v>
      </c>
      <c r="AH284" s="350">
        <f t="shared" si="66"/>
        <v>0</v>
      </c>
      <c r="AI284" s="351">
        <f t="shared" si="67"/>
        <v>0</v>
      </c>
      <c r="AJ284" s="352">
        <f t="shared" si="68"/>
        <v>0</v>
      </c>
      <c r="AK284" s="349">
        <f>IF(AA284&gt;0,VLOOKUP(C284,'Reference Data 1'!$N$13:$O$17,2),0)</f>
        <v>0</v>
      </c>
      <c r="AL284" s="346">
        <f t="shared" si="69"/>
        <v>0</v>
      </c>
      <c r="AM284" s="353">
        <f t="shared" si="70"/>
        <v>0</v>
      </c>
      <c r="AN284" s="354">
        <f t="shared" si="71"/>
        <v>0</v>
      </c>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c r="GU284" s="23"/>
      <c r="GV284" s="23"/>
      <c r="GW284" s="23"/>
      <c r="GX284" s="23"/>
      <c r="GY284" s="23"/>
      <c r="GZ284" s="23"/>
      <c r="HA284" s="23"/>
      <c r="HB284" s="23"/>
      <c r="HC284" s="23"/>
      <c r="HD284" s="23"/>
      <c r="HE284" s="23"/>
      <c r="HF284" s="23"/>
      <c r="HG284" s="23"/>
      <c r="HH284" s="23"/>
      <c r="HI284" s="23"/>
      <c r="HJ284" s="23"/>
      <c r="HK284" s="23"/>
    </row>
    <row r="285" spans="1:219" ht="13.9" customHeight="1">
      <c r="A285" s="392"/>
      <c r="B285" s="160"/>
      <c r="C285" s="161"/>
      <c r="D285" s="161"/>
      <c r="E285" s="255"/>
      <c r="F285" s="396">
        <v>0</v>
      </c>
      <c r="G285" s="181"/>
      <c r="H285" s="186"/>
      <c r="I285" s="162"/>
      <c r="J285" s="163"/>
      <c r="K285" s="164"/>
      <c r="L285" s="164"/>
      <c r="M285" s="187"/>
      <c r="N285" s="458"/>
      <c r="O285" s="463"/>
      <c r="P285" s="190"/>
      <c r="Q285" s="165"/>
      <c r="R285" s="166"/>
      <c r="S285" s="191"/>
      <c r="T285" s="195"/>
      <c r="U285" s="167"/>
      <c r="V285" s="196"/>
      <c r="W285" s="199">
        <f t="shared" si="58"/>
        <v>0</v>
      </c>
      <c r="X285" s="344">
        <f>IF(G285&gt;0,HLOOKUP(C285,'Utility Allowances'!$O$33:$S$34,2),0)</f>
        <v>0</v>
      </c>
      <c r="Y285" s="345">
        <f t="shared" si="59"/>
        <v>0</v>
      </c>
      <c r="Z285" s="168">
        <f t="shared" si="60"/>
        <v>0</v>
      </c>
      <c r="AA285" s="346">
        <f t="shared" si="61"/>
        <v>0</v>
      </c>
      <c r="AB285" s="344">
        <f>IF(Y285&gt;0,VLOOKUP($Y285,'Reference Data 2'!$B$7:$C$71,2),0)</f>
        <v>0</v>
      </c>
      <c r="AC285" s="347">
        <f t="shared" si="62"/>
        <v>0</v>
      </c>
      <c r="AD285" s="348">
        <f t="shared" si="63"/>
        <v>0</v>
      </c>
      <c r="AE285" s="349">
        <f>IF(Y285&gt;0,VLOOKUP($Y285,'Reference Data 2'!$B$9:$D$71,3),0)</f>
        <v>0</v>
      </c>
      <c r="AF285" s="347">
        <f t="shared" si="64"/>
        <v>0</v>
      </c>
      <c r="AG285" s="346">
        <f t="shared" si="65"/>
        <v>0</v>
      </c>
      <c r="AH285" s="350">
        <f t="shared" si="66"/>
        <v>0</v>
      </c>
      <c r="AI285" s="351">
        <f t="shared" si="67"/>
        <v>0</v>
      </c>
      <c r="AJ285" s="352">
        <f t="shared" si="68"/>
        <v>0</v>
      </c>
      <c r="AK285" s="349">
        <f>IF(AA285&gt;0,VLOOKUP(C285,'Reference Data 1'!$N$13:$O$17,2),0)</f>
        <v>0</v>
      </c>
      <c r="AL285" s="346">
        <f t="shared" si="69"/>
        <v>0</v>
      </c>
      <c r="AM285" s="353">
        <f t="shared" si="70"/>
        <v>0</v>
      </c>
      <c r="AN285" s="354">
        <f t="shared" si="71"/>
        <v>0</v>
      </c>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c r="GU285" s="23"/>
      <c r="GV285" s="23"/>
      <c r="GW285" s="23"/>
      <c r="GX285" s="23"/>
      <c r="GY285" s="23"/>
      <c r="GZ285" s="23"/>
      <c r="HA285" s="23"/>
      <c r="HB285" s="23"/>
      <c r="HC285" s="23"/>
      <c r="HD285" s="23"/>
      <c r="HE285" s="23"/>
      <c r="HF285" s="23"/>
      <c r="HG285" s="23"/>
      <c r="HH285" s="23"/>
      <c r="HI285" s="23"/>
      <c r="HJ285" s="23"/>
      <c r="HK285" s="23"/>
    </row>
    <row r="286" spans="1:219" ht="13.9" customHeight="1">
      <c r="A286" s="392"/>
      <c r="B286" s="160"/>
      <c r="C286" s="161"/>
      <c r="D286" s="161"/>
      <c r="E286" s="255"/>
      <c r="F286" s="396">
        <v>0</v>
      </c>
      <c r="G286" s="181"/>
      <c r="H286" s="186"/>
      <c r="I286" s="162"/>
      <c r="J286" s="163"/>
      <c r="K286" s="164"/>
      <c r="L286" s="164"/>
      <c r="M286" s="187"/>
      <c r="N286" s="458"/>
      <c r="O286" s="463"/>
      <c r="P286" s="190"/>
      <c r="Q286" s="165"/>
      <c r="R286" s="166"/>
      <c r="S286" s="191"/>
      <c r="T286" s="195"/>
      <c r="U286" s="167"/>
      <c r="V286" s="196"/>
      <c r="W286" s="199">
        <f t="shared" si="58"/>
        <v>0</v>
      </c>
      <c r="X286" s="344">
        <f>IF(G286&gt;0,HLOOKUP(C286,'Utility Allowances'!$O$33:$S$34,2),0)</f>
        <v>0</v>
      </c>
      <c r="Y286" s="345">
        <f t="shared" si="59"/>
        <v>0</v>
      </c>
      <c r="Z286" s="168">
        <f t="shared" si="60"/>
        <v>0</v>
      </c>
      <c r="AA286" s="346">
        <f t="shared" si="61"/>
        <v>0</v>
      </c>
      <c r="AB286" s="344">
        <f>IF(Y286&gt;0,VLOOKUP($Y286,'Reference Data 2'!$B$7:$C$71,2),0)</f>
        <v>0</v>
      </c>
      <c r="AC286" s="347">
        <f t="shared" si="62"/>
        <v>0</v>
      </c>
      <c r="AD286" s="348">
        <f t="shared" si="63"/>
        <v>0</v>
      </c>
      <c r="AE286" s="349">
        <f>IF(Y286&gt;0,VLOOKUP($Y286,'Reference Data 2'!$B$9:$D$71,3),0)</f>
        <v>0</v>
      </c>
      <c r="AF286" s="347">
        <f t="shared" si="64"/>
        <v>0</v>
      </c>
      <c r="AG286" s="346">
        <f t="shared" si="65"/>
        <v>0</v>
      </c>
      <c r="AH286" s="350">
        <f t="shared" si="66"/>
        <v>0</v>
      </c>
      <c r="AI286" s="351">
        <f t="shared" si="67"/>
        <v>0</v>
      </c>
      <c r="AJ286" s="352">
        <f t="shared" si="68"/>
        <v>0</v>
      </c>
      <c r="AK286" s="349">
        <f>IF(AA286&gt;0,VLOOKUP(C286,'Reference Data 1'!$N$13:$O$17,2),0)</f>
        <v>0</v>
      </c>
      <c r="AL286" s="346">
        <f t="shared" si="69"/>
        <v>0</v>
      </c>
      <c r="AM286" s="353">
        <f t="shared" si="70"/>
        <v>0</v>
      </c>
      <c r="AN286" s="354">
        <f t="shared" si="71"/>
        <v>0</v>
      </c>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row>
    <row r="287" spans="1:219" ht="13.9" customHeight="1">
      <c r="A287" s="392"/>
      <c r="B287" s="160"/>
      <c r="C287" s="161"/>
      <c r="D287" s="161"/>
      <c r="E287" s="255"/>
      <c r="F287" s="396">
        <v>0</v>
      </c>
      <c r="G287" s="181"/>
      <c r="H287" s="186"/>
      <c r="I287" s="162"/>
      <c r="J287" s="163"/>
      <c r="K287" s="164"/>
      <c r="L287" s="164"/>
      <c r="M287" s="187"/>
      <c r="N287" s="458"/>
      <c r="O287" s="463"/>
      <c r="P287" s="190"/>
      <c r="Q287" s="165"/>
      <c r="R287" s="166"/>
      <c r="S287" s="191"/>
      <c r="T287" s="195"/>
      <c r="U287" s="167"/>
      <c r="V287" s="196"/>
      <c r="W287" s="199">
        <f t="shared" si="58"/>
        <v>0</v>
      </c>
      <c r="X287" s="344">
        <f>IF(G287&gt;0,HLOOKUP(C287,'Utility Allowances'!$O$33:$S$34,2),0)</f>
        <v>0</v>
      </c>
      <c r="Y287" s="345">
        <f t="shared" si="59"/>
        <v>0</v>
      </c>
      <c r="Z287" s="168">
        <f t="shared" si="60"/>
        <v>0</v>
      </c>
      <c r="AA287" s="346">
        <f t="shared" si="61"/>
        <v>0</v>
      </c>
      <c r="AB287" s="344">
        <f>IF(Y287&gt;0,VLOOKUP($Y287,'Reference Data 2'!$B$7:$C$71,2),0)</f>
        <v>0</v>
      </c>
      <c r="AC287" s="347">
        <f t="shared" si="62"/>
        <v>0</v>
      </c>
      <c r="AD287" s="348">
        <f t="shared" si="63"/>
        <v>0</v>
      </c>
      <c r="AE287" s="349">
        <f>IF(Y287&gt;0,VLOOKUP($Y287,'Reference Data 2'!$B$9:$D$71,3),0)</f>
        <v>0</v>
      </c>
      <c r="AF287" s="347">
        <f t="shared" si="64"/>
        <v>0</v>
      </c>
      <c r="AG287" s="346">
        <f t="shared" si="65"/>
        <v>0</v>
      </c>
      <c r="AH287" s="350">
        <f t="shared" si="66"/>
        <v>0</v>
      </c>
      <c r="AI287" s="351">
        <f t="shared" si="67"/>
        <v>0</v>
      </c>
      <c r="AJ287" s="352">
        <f t="shared" si="68"/>
        <v>0</v>
      </c>
      <c r="AK287" s="349">
        <f>IF(AA287&gt;0,VLOOKUP(C287,'Reference Data 1'!$N$13:$O$17,2),0)</f>
        <v>0</v>
      </c>
      <c r="AL287" s="346">
        <f t="shared" si="69"/>
        <v>0</v>
      </c>
      <c r="AM287" s="353">
        <f t="shared" si="70"/>
        <v>0</v>
      </c>
      <c r="AN287" s="354">
        <f t="shared" si="71"/>
        <v>0</v>
      </c>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row>
    <row r="288" spans="1:219" ht="13.9" customHeight="1">
      <c r="A288" s="392"/>
      <c r="B288" s="160"/>
      <c r="C288" s="161"/>
      <c r="D288" s="161"/>
      <c r="E288" s="255"/>
      <c r="F288" s="396">
        <v>0</v>
      </c>
      <c r="G288" s="181"/>
      <c r="H288" s="186"/>
      <c r="I288" s="162"/>
      <c r="J288" s="163"/>
      <c r="K288" s="164"/>
      <c r="L288" s="164"/>
      <c r="M288" s="187"/>
      <c r="N288" s="458"/>
      <c r="O288" s="463"/>
      <c r="P288" s="190"/>
      <c r="Q288" s="165"/>
      <c r="R288" s="166"/>
      <c r="S288" s="191"/>
      <c r="T288" s="195"/>
      <c r="U288" s="167"/>
      <c r="V288" s="196"/>
      <c r="W288" s="199">
        <f t="shared" si="58"/>
        <v>0</v>
      </c>
      <c r="X288" s="344">
        <f>IF(G288&gt;0,HLOOKUP(C288,'Utility Allowances'!$O$33:$S$34,2),0)</f>
        <v>0</v>
      </c>
      <c r="Y288" s="345">
        <f t="shared" si="59"/>
        <v>0</v>
      </c>
      <c r="Z288" s="168">
        <f t="shared" si="60"/>
        <v>0</v>
      </c>
      <c r="AA288" s="346">
        <f t="shared" si="61"/>
        <v>0</v>
      </c>
      <c r="AB288" s="344">
        <f>IF(Y288&gt;0,VLOOKUP($Y288,'Reference Data 2'!$B$7:$C$71,2),0)</f>
        <v>0</v>
      </c>
      <c r="AC288" s="347">
        <f t="shared" si="62"/>
        <v>0</v>
      </c>
      <c r="AD288" s="348">
        <f t="shared" si="63"/>
        <v>0</v>
      </c>
      <c r="AE288" s="349">
        <f>IF(Y288&gt;0,VLOOKUP($Y288,'Reference Data 2'!$B$9:$D$71,3),0)</f>
        <v>0</v>
      </c>
      <c r="AF288" s="347">
        <f t="shared" si="64"/>
        <v>0</v>
      </c>
      <c r="AG288" s="346">
        <f t="shared" si="65"/>
        <v>0</v>
      </c>
      <c r="AH288" s="350">
        <f t="shared" si="66"/>
        <v>0</v>
      </c>
      <c r="AI288" s="351">
        <f t="shared" si="67"/>
        <v>0</v>
      </c>
      <c r="AJ288" s="352">
        <f t="shared" si="68"/>
        <v>0</v>
      </c>
      <c r="AK288" s="349">
        <f>IF(AA288&gt;0,VLOOKUP(C288,'Reference Data 1'!$N$13:$O$17,2),0)</f>
        <v>0</v>
      </c>
      <c r="AL288" s="346">
        <f t="shared" si="69"/>
        <v>0</v>
      </c>
      <c r="AM288" s="353">
        <f t="shared" si="70"/>
        <v>0</v>
      </c>
      <c r="AN288" s="354">
        <f t="shared" si="71"/>
        <v>0</v>
      </c>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c r="GU288" s="23"/>
      <c r="GV288" s="23"/>
      <c r="GW288" s="23"/>
      <c r="GX288" s="23"/>
      <c r="GY288" s="23"/>
      <c r="GZ288" s="23"/>
      <c r="HA288" s="23"/>
      <c r="HB288" s="23"/>
      <c r="HC288" s="23"/>
      <c r="HD288" s="23"/>
      <c r="HE288" s="23"/>
      <c r="HF288" s="23"/>
      <c r="HG288" s="23"/>
      <c r="HH288" s="23"/>
      <c r="HI288" s="23"/>
      <c r="HJ288" s="23"/>
      <c r="HK288" s="23"/>
    </row>
    <row r="289" spans="1:219" ht="13.9" customHeight="1">
      <c r="A289" s="392"/>
      <c r="B289" s="160"/>
      <c r="C289" s="161"/>
      <c r="D289" s="161"/>
      <c r="E289" s="255"/>
      <c r="F289" s="396">
        <v>0</v>
      </c>
      <c r="G289" s="181"/>
      <c r="H289" s="186"/>
      <c r="I289" s="162"/>
      <c r="J289" s="163"/>
      <c r="K289" s="164"/>
      <c r="L289" s="164"/>
      <c r="M289" s="187"/>
      <c r="N289" s="458"/>
      <c r="O289" s="463"/>
      <c r="P289" s="190"/>
      <c r="Q289" s="165"/>
      <c r="R289" s="166"/>
      <c r="S289" s="191"/>
      <c r="T289" s="195"/>
      <c r="U289" s="167"/>
      <c r="V289" s="196"/>
      <c r="W289" s="199">
        <f t="shared" si="58"/>
        <v>0</v>
      </c>
      <c r="X289" s="344">
        <f>IF(G289&gt;0,HLOOKUP(C289,'Utility Allowances'!$O$33:$S$34,2),0)</f>
        <v>0</v>
      </c>
      <c r="Y289" s="345">
        <f t="shared" si="59"/>
        <v>0</v>
      </c>
      <c r="Z289" s="168">
        <f t="shared" si="60"/>
        <v>0</v>
      </c>
      <c r="AA289" s="346">
        <f t="shared" si="61"/>
        <v>0</v>
      </c>
      <c r="AB289" s="344">
        <f>IF(Y289&gt;0,VLOOKUP($Y289,'Reference Data 2'!$B$7:$C$71,2),0)</f>
        <v>0</v>
      </c>
      <c r="AC289" s="347">
        <f t="shared" si="62"/>
        <v>0</v>
      </c>
      <c r="AD289" s="348">
        <f t="shared" si="63"/>
        <v>0</v>
      </c>
      <c r="AE289" s="349">
        <f>IF(Y289&gt;0,VLOOKUP($Y289,'Reference Data 2'!$B$9:$D$71,3),0)</f>
        <v>0</v>
      </c>
      <c r="AF289" s="347">
        <f t="shared" si="64"/>
        <v>0</v>
      </c>
      <c r="AG289" s="346">
        <f t="shared" si="65"/>
        <v>0</v>
      </c>
      <c r="AH289" s="350">
        <f t="shared" si="66"/>
        <v>0</v>
      </c>
      <c r="AI289" s="351">
        <f t="shared" si="67"/>
        <v>0</v>
      </c>
      <c r="AJ289" s="352">
        <f t="shared" si="68"/>
        <v>0</v>
      </c>
      <c r="AK289" s="349">
        <f>IF(AA289&gt;0,VLOOKUP(C289,'Reference Data 1'!$N$13:$O$17,2),0)</f>
        <v>0</v>
      </c>
      <c r="AL289" s="346">
        <f t="shared" si="69"/>
        <v>0</v>
      </c>
      <c r="AM289" s="353">
        <f t="shared" si="70"/>
        <v>0</v>
      </c>
      <c r="AN289" s="354">
        <f t="shared" si="71"/>
        <v>0</v>
      </c>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c r="GB289" s="23"/>
      <c r="GC289" s="23"/>
      <c r="GD289" s="23"/>
      <c r="GE289" s="23"/>
      <c r="GF289" s="23"/>
      <c r="GG289" s="23"/>
      <c r="GH289" s="23"/>
      <c r="GI289" s="23"/>
      <c r="GJ289" s="23"/>
      <c r="GK289" s="23"/>
      <c r="GL289" s="23"/>
      <c r="GM289" s="23"/>
      <c r="GN289" s="23"/>
      <c r="GO289" s="23"/>
      <c r="GP289" s="23"/>
      <c r="GQ289" s="23"/>
      <c r="GR289" s="23"/>
      <c r="GS289" s="23"/>
      <c r="GT289" s="23"/>
      <c r="GU289" s="23"/>
      <c r="GV289" s="23"/>
      <c r="GW289" s="23"/>
      <c r="GX289" s="23"/>
      <c r="GY289" s="23"/>
      <c r="GZ289" s="23"/>
      <c r="HA289" s="23"/>
      <c r="HB289" s="23"/>
      <c r="HC289" s="23"/>
      <c r="HD289" s="23"/>
      <c r="HE289" s="23"/>
      <c r="HF289" s="23"/>
      <c r="HG289" s="23"/>
      <c r="HH289" s="23"/>
      <c r="HI289" s="23"/>
      <c r="HJ289" s="23"/>
      <c r="HK289" s="23"/>
    </row>
    <row r="290" spans="1:219" ht="13.9" customHeight="1">
      <c r="A290" s="392"/>
      <c r="B290" s="160"/>
      <c r="C290" s="161"/>
      <c r="D290" s="161"/>
      <c r="E290" s="255"/>
      <c r="F290" s="396">
        <v>0</v>
      </c>
      <c r="G290" s="181"/>
      <c r="H290" s="186"/>
      <c r="I290" s="162"/>
      <c r="J290" s="163"/>
      <c r="K290" s="164"/>
      <c r="L290" s="164"/>
      <c r="M290" s="187"/>
      <c r="N290" s="458"/>
      <c r="O290" s="463"/>
      <c r="P290" s="190"/>
      <c r="Q290" s="165"/>
      <c r="R290" s="166"/>
      <c r="S290" s="191"/>
      <c r="T290" s="195"/>
      <c r="U290" s="167"/>
      <c r="V290" s="196"/>
      <c r="W290" s="199">
        <f t="shared" si="58"/>
        <v>0</v>
      </c>
      <c r="X290" s="344">
        <f>IF(G290&gt;0,HLOOKUP(C290,'Utility Allowances'!$O$33:$S$34,2),0)</f>
        <v>0</v>
      </c>
      <c r="Y290" s="345">
        <f t="shared" si="59"/>
        <v>0</v>
      </c>
      <c r="Z290" s="168">
        <f t="shared" si="60"/>
        <v>0</v>
      </c>
      <c r="AA290" s="346">
        <f t="shared" si="61"/>
        <v>0</v>
      </c>
      <c r="AB290" s="344">
        <f>IF(Y290&gt;0,VLOOKUP($Y290,'Reference Data 2'!$B$7:$C$71,2),0)</f>
        <v>0</v>
      </c>
      <c r="AC290" s="347">
        <f t="shared" si="62"/>
        <v>0</v>
      </c>
      <c r="AD290" s="348">
        <f t="shared" si="63"/>
        <v>0</v>
      </c>
      <c r="AE290" s="349">
        <f>IF(Y290&gt;0,VLOOKUP($Y290,'Reference Data 2'!$B$9:$D$71,3),0)</f>
        <v>0</v>
      </c>
      <c r="AF290" s="347">
        <f t="shared" si="64"/>
        <v>0</v>
      </c>
      <c r="AG290" s="346">
        <f t="shared" si="65"/>
        <v>0</v>
      </c>
      <c r="AH290" s="350">
        <f t="shared" si="66"/>
        <v>0</v>
      </c>
      <c r="AI290" s="351">
        <f t="shared" si="67"/>
        <v>0</v>
      </c>
      <c r="AJ290" s="352">
        <f t="shared" si="68"/>
        <v>0</v>
      </c>
      <c r="AK290" s="349">
        <f>IF(AA290&gt;0,VLOOKUP(C290,'Reference Data 1'!$N$13:$O$17,2),0)</f>
        <v>0</v>
      </c>
      <c r="AL290" s="346">
        <f t="shared" si="69"/>
        <v>0</v>
      </c>
      <c r="AM290" s="353">
        <f t="shared" si="70"/>
        <v>0</v>
      </c>
      <c r="AN290" s="354">
        <f t="shared" si="71"/>
        <v>0</v>
      </c>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row>
    <row r="291" spans="1:219" ht="13.9" customHeight="1">
      <c r="A291" s="392"/>
      <c r="B291" s="160"/>
      <c r="C291" s="161"/>
      <c r="D291" s="161"/>
      <c r="E291" s="255"/>
      <c r="F291" s="396">
        <v>0</v>
      </c>
      <c r="G291" s="181"/>
      <c r="H291" s="186"/>
      <c r="I291" s="162"/>
      <c r="J291" s="163"/>
      <c r="K291" s="164"/>
      <c r="L291" s="164"/>
      <c r="M291" s="187"/>
      <c r="N291" s="458"/>
      <c r="O291" s="463"/>
      <c r="P291" s="190"/>
      <c r="Q291" s="165"/>
      <c r="R291" s="166"/>
      <c r="S291" s="191"/>
      <c r="T291" s="195"/>
      <c r="U291" s="167"/>
      <c r="V291" s="196"/>
      <c r="W291" s="199">
        <f t="shared" si="58"/>
        <v>0</v>
      </c>
      <c r="X291" s="344">
        <f>IF(G291&gt;0,HLOOKUP(C291,'Utility Allowances'!$O$33:$S$34,2),0)</f>
        <v>0</v>
      </c>
      <c r="Y291" s="345">
        <f t="shared" si="59"/>
        <v>0</v>
      </c>
      <c r="Z291" s="168">
        <f t="shared" si="60"/>
        <v>0</v>
      </c>
      <c r="AA291" s="346">
        <f t="shared" si="61"/>
        <v>0</v>
      </c>
      <c r="AB291" s="344">
        <f>IF(Y291&gt;0,VLOOKUP($Y291,'Reference Data 2'!$B$7:$C$71,2),0)</f>
        <v>0</v>
      </c>
      <c r="AC291" s="347">
        <f t="shared" si="62"/>
        <v>0</v>
      </c>
      <c r="AD291" s="348">
        <f t="shared" si="63"/>
        <v>0</v>
      </c>
      <c r="AE291" s="349">
        <f>IF(Y291&gt;0,VLOOKUP($Y291,'Reference Data 2'!$B$9:$D$71,3),0)</f>
        <v>0</v>
      </c>
      <c r="AF291" s="347">
        <f t="shared" si="64"/>
        <v>0</v>
      </c>
      <c r="AG291" s="346">
        <f t="shared" si="65"/>
        <v>0</v>
      </c>
      <c r="AH291" s="350">
        <f t="shared" si="66"/>
        <v>0</v>
      </c>
      <c r="AI291" s="351">
        <f t="shared" si="67"/>
        <v>0</v>
      </c>
      <c r="AJ291" s="352">
        <f t="shared" si="68"/>
        <v>0</v>
      </c>
      <c r="AK291" s="349">
        <f>IF(AA291&gt;0,VLOOKUP(C291,'Reference Data 1'!$N$13:$O$17,2),0)</f>
        <v>0</v>
      </c>
      <c r="AL291" s="346">
        <f t="shared" si="69"/>
        <v>0</v>
      </c>
      <c r="AM291" s="353">
        <f t="shared" si="70"/>
        <v>0</v>
      </c>
      <c r="AN291" s="354">
        <f t="shared" si="71"/>
        <v>0</v>
      </c>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row>
    <row r="292" spans="1:219" ht="13.9" customHeight="1">
      <c r="A292" s="392"/>
      <c r="B292" s="160"/>
      <c r="C292" s="161"/>
      <c r="D292" s="161"/>
      <c r="E292" s="255"/>
      <c r="F292" s="396">
        <v>0</v>
      </c>
      <c r="G292" s="181"/>
      <c r="H292" s="186"/>
      <c r="I292" s="162"/>
      <c r="J292" s="163"/>
      <c r="K292" s="164"/>
      <c r="L292" s="164"/>
      <c r="M292" s="187"/>
      <c r="N292" s="458"/>
      <c r="O292" s="463"/>
      <c r="P292" s="190"/>
      <c r="Q292" s="165"/>
      <c r="R292" s="166"/>
      <c r="S292" s="191"/>
      <c r="T292" s="195"/>
      <c r="U292" s="167"/>
      <c r="V292" s="196"/>
      <c r="W292" s="199">
        <f t="shared" si="58"/>
        <v>0</v>
      </c>
      <c r="X292" s="344">
        <f>IF(G292&gt;0,HLOOKUP(C292,'Utility Allowances'!$O$33:$S$34,2),0)</f>
        <v>0</v>
      </c>
      <c r="Y292" s="345">
        <f t="shared" si="59"/>
        <v>0</v>
      </c>
      <c r="Z292" s="168">
        <f t="shared" si="60"/>
        <v>0</v>
      </c>
      <c r="AA292" s="346">
        <f t="shared" si="61"/>
        <v>0</v>
      </c>
      <c r="AB292" s="344">
        <f>IF(Y292&gt;0,VLOOKUP($Y292,'Reference Data 2'!$B$7:$C$71,2),0)</f>
        <v>0</v>
      </c>
      <c r="AC292" s="347">
        <f t="shared" si="62"/>
        <v>0</v>
      </c>
      <c r="AD292" s="348">
        <f t="shared" si="63"/>
        <v>0</v>
      </c>
      <c r="AE292" s="349">
        <f>IF(Y292&gt;0,VLOOKUP($Y292,'Reference Data 2'!$B$9:$D$71,3),0)</f>
        <v>0</v>
      </c>
      <c r="AF292" s="347">
        <f t="shared" si="64"/>
        <v>0</v>
      </c>
      <c r="AG292" s="346">
        <f t="shared" si="65"/>
        <v>0</v>
      </c>
      <c r="AH292" s="350">
        <f t="shared" si="66"/>
        <v>0</v>
      </c>
      <c r="AI292" s="351">
        <f t="shared" si="67"/>
        <v>0</v>
      </c>
      <c r="AJ292" s="352">
        <f t="shared" si="68"/>
        <v>0</v>
      </c>
      <c r="AK292" s="349">
        <f>IF(AA292&gt;0,VLOOKUP(C292,'Reference Data 1'!$N$13:$O$17,2),0)</f>
        <v>0</v>
      </c>
      <c r="AL292" s="346">
        <f t="shared" si="69"/>
        <v>0</v>
      </c>
      <c r="AM292" s="353">
        <f t="shared" si="70"/>
        <v>0</v>
      </c>
      <c r="AN292" s="354">
        <f t="shared" si="71"/>
        <v>0</v>
      </c>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c r="FO292" s="23"/>
      <c r="FP292" s="23"/>
      <c r="FQ292" s="23"/>
      <c r="FR292" s="23"/>
      <c r="FS292" s="23"/>
      <c r="FT292" s="23"/>
      <c r="FU292" s="23"/>
      <c r="FV292" s="23"/>
      <c r="FW292" s="23"/>
      <c r="FX292" s="23"/>
      <c r="FY292" s="23"/>
      <c r="FZ292" s="23"/>
      <c r="GA292" s="23"/>
      <c r="GB292" s="23"/>
      <c r="GC292" s="23"/>
      <c r="GD292" s="23"/>
      <c r="GE292" s="23"/>
      <c r="GF292" s="23"/>
      <c r="GG292" s="23"/>
      <c r="GH292" s="23"/>
      <c r="GI292" s="23"/>
      <c r="GJ292" s="23"/>
      <c r="GK292" s="23"/>
      <c r="GL292" s="23"/>
      <c r="GM292" s="23"/>
      <c r="GN292" s="23"/>
      <c r="GO292" s="23"/>
      <c r="GP292" s="23"/>
      <c r="GQ292" s="23"/>
      <c r="GR292" s="23"/>
      <c r="GS292" s="23"/>
      <c r="GT292" s="23"/>
      <c r="GU292" s="23"/>
      <c r="GV292" s="23"/>
      <c r="GW292" s="23"/>
      <c r="GX292" s="23"/>
      <c r="GY292" s="23"/>
      <c r="GZ292" s="23"/>
      <c r="HA292" s="23"/>
      <c r="HB292" s="23"/>
      <c r="HC292" s="23"/>
      <c r="HD292" s="23"/>
      <c r="HE292" s="23"/>
      <c r="HF292" s="23"/>
      <c r="HG292" s="23"/>
      <c r="HH292" s="23"/>
      <c r="HI292" s="23"/>
      <c r="HJ292" s="23"/>
      <c r="HK292" s="23"/>
    </row>
    <row r="293" spans="1:219" ht="13.9" customHeight="1">
      <c r="A293" s="392"/>
      <c r="B293" s="160"/>
      <c r="C293" s="161"/>
      <c r="D293" s="161"/>
      <c r="E293" s="255"/>
      <c r="F293" s="396">
        <v>0</v>
      </c>
      <c r="G293" s="181"/>
      <c r="H293" s="186"/>
      <c r="I293" s="162"/>
      <c r="J293" s="163"/>
      <c r="K293" s="164"/>
      <c r="L293" s="164"/>
      <c r="M293" s="187"/>
      <c r="N293" s="458"/>
      <c r="O293" s="463"/>
      <c r="P293" s="190"/>
      <c r="Q293" s="165"/>
      <c r="R293" s="166"/>
      <c r="S293" s="191"/>
      <c r="T293" s="195"/>
      <c r="U293" s="167"/>
      <c r="V293" s="196"/>
      <c r="W293" s="199">
        <f t="shared" si="58"/>
        <v>0</v>
      </c>
      <c r="X293" s="344">
        <f>IF(G293&gt;0,HLOOKUP(C293,'Utility Allowances'!$O$33:$S$34,2),0)</f>
        <v>0</v>
      </c>
      <c r="Y293" s="345">
        <f t="shared" si="59"/>
        <v>0</v>
      </c>
      <c r="Z293" s="168">
        <f t="shared" si="60"/>
        <v>0</v>
      </c>
      <c r="AA293" s="346">
        <f t="shared" si="61"/>
        <v>0</v>
      </c>
      <c r="AB293" s="344">
        <f>IF(Y293&gt;0,VLOOKUP($Y293,'Reference Data 2'!$B$7:$C$71,2),0)</f>
        <v>0</v>
      </c>
      <c r="AC293" s="347">
        <f t="shared" si="62"/>
        <v>0</v>
      </c>
      <c r="AD293" s="348">
        <f t="shared" si="63"/>
        <v>0</v>
      </c>
      <c r="AE293" s="349">
        <f>IF(Y293&gt;0,VLOOKUP($Y293,'Reference Data 2'!$B$9:$D$71,3),0)</f>
        <v>0</v>
      </c>
      <c r="AF293" s="347">
        <f t="shared" si="64"/>
        <v>0</v>
      </c>
      <c r="AG293" s="346">
        <f t="shared" si="65"/>
        <v>0</v>
      </c>
      <c r="AH293" s="350">
        <f t="shared" si="66"/>
        <v>0</v>
      </c>
      <c r="AI293" s="351">
        <f t="shared" si="67"/>
        <v>0</v>
      </c>
      <c r="AJ293" s="352">
        <f t="shared" si="68"/>
        <v>0</v>
      </c>
      <c r="AK293" s="349">
        <f>IF(AA293&gt;0,VLOOKUP(C293,'Reference Data 1'!$N$13:$O$17,2),0)</f>
        <v>0</v>
      </c>
      <c r="AL293" s="346">
        <f t="shared" si="69"/>
        <v>0</v>
      </c>
      <c r="AM293" s="353">
        <f t="shared" si="70"/>
        <v>0</v>
      </c>
      <c r="AN293" s="354">
        <f t="shared" si="71"/>
        <v>0</v>
      </c>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c r="FO293" s="23"/>
      <c r="FP293" s="23"/>
      <c r="FQ293" s="23"/>
      <c r="FR293" s="23"/>
      <c r="FS293" s="23"/>
      <c r="FT293" s="23"/>
      <c r="FU293" s="23"/>
      <c r="FV293" s="23"/>
      <c r="FW293" s="23"/>
      <c r="FX293" s="23"/>
      <c r="FY293" s="23"/>
      <c r="FZ293" s="23"/>
      <c r="GA293" s="23"/>
      <c r="GB293" s="23"/>
      <c r="GC293" s="23"/>
      <c r="GD293" s="23"/>
      <c r="GE293" s="23"/>
      <c r="GF293" s="23"/>
      <c r="GG293" s="23"/>
      <c r="GH293" s="23"/>
      <c r="GI293" s="23"/>
      <c r="GJ293" s="23"/>
      <c r="GK293" s="23"/>
      <c r="GL293" s="23"/>
      <c r="GM293" s="23"/>
      <c r="GN293" s="23"/>
      <c r="GO293" s="23"/>
      <c r="GP293" s="23"/>
      <c r="GQ293" s="23"/>
      <c r="GR293" s="23"/>
      <c r="GS293" s="23"/>
      <c r="GT293" s="23"/>
      <c r="GU293" s="23"/>
      <c r="GV293" s="23"/>
      <c r="GW293" s="23"/>
      <c r="GX293" s="23"/>
      <c r="GY293" s="23"/>
      <c r="GZ293" s="23"/>
      <c r="HA293" s="23"/>
      <c r="HB293" s="23"/>
      <c r="HC293" s="23"/>
      <c r="HD293" s="23"/>
      <c r="HE293" s="23"/>
      <c r="HF293" s="23"/>
      <c r="HG293" s="23"/>
      <c r="HH293" s="23"/>
      <c r="HI293" s="23"/>
      <c r="HJ293" s="23"/>
      <c r="HK293" s="23"/>
    </row>
    <row r="294" spans="1:219" ht="13.9" customHeight="1">
      <c r="A294" s="392"/>
      <c r="B294" s="160"/>
      <c r="C294" s="161"/>
      <c r="D294" s="161"/>
      <c r="E294" s="255"/>
      <c r="F294" s="396">
        <v>0</v>
      </c>
      <c r="G294" s="181"/>
      <c r="H294" s="186"/>
      <c r="I294" s="162"/>
      <c r="J294" s="163"/>
      <c r="K294" s="164"/>
      <c r="L294" s="164"/>
      <c r="M294" s="187"/>
      <c r="N294" s="458"/>
      <c r="O294" s="463"/>
      <c r="P294" s="190"/>
      <c r="Q294" s="165"/>
      <c r="R294" s="166"/>
      <c r="S294" s="191"/>
      <c r="T294" s="195"/>
      <c r="U294" s="167"/>
      <c r="V294" s="196"/>
      <c r="W294" s="199">
        <f t="shared" si="58"/>
        <v>0</v>
      </c>
      <c r="X294" s="344">
        <f>IF(G294&gt;0,HLOOKUP(C294,'Utility Allowances'!$O$33:$S$34,2),0)</f>
        <v>0</v>
      </c>
      <c r="Y294" s="345">
        <f t="shared" si="59"/>
        <v>0</v>
      </c>
      <c r="Z294" s="168">
        <f t="shared" si="60"/>
        <v>0</v>
      </c>
      <c r="AA294" s="346">
        <f t="shared" si="61"/>
        <v>0</v>
      </c>
      <c r="AB294" s="344">
        <f>IF(Y294&gt;0,VLOOKUP($Y294,'Reference Data 2'!$B$7:$C$71,2),0)</f>
        <v>0</v>
      </c>
      <c r="AC294" s="347">
        <f t="shared" si="62"/>
        <v>0</v>
      </c>
      <c r="AD294" s="348">
        <f t="shared" si="63"/>
        <v>0</v>
      </c>
      <c r="AE294" s="349">
        <f>IF(Y294&gt;0,VLOOKUP($Y294,'Reference Data 2'!$B$9:$D$71,3),0)</f>
        <v>0</v>
      </c>
      <c r="AF294" s="347">
        <f t="shared" si="64"/>
        <v>0</v>
      </c>
      <c r="AG294" s="346">
        <f t="shared" si="65"/>
        <v>0</v>
      </c>
      <c r="AH294" s="350">
        <f t="shared" si="66"/>
        <v>0</v>
      </c>
      <c r="AI294" s="351">
        <f t="shared" si="67"/>
        <v>0</v>
      </c>
      <c r="AJ294" s="352">
        <f t="shared" si="68"/>
        <v>0</v>
      </c>
      <c r="AK294" s="349">
        <f>IF(AA294&gt;0,VLOOKUP(C294,'Reference Data 1'!$N$13:$O$17,2),0)</f>
        <v>0</v>
      </c>
      <c r="AL294" s="346">
        <f t="shared" si="69"/>
        <v>0</v>
      </c>
      <c r="AM294" s="353">
        <f t="shared" si="70"/>
        <v>0</v>
      </c>
      <c r="AN294" s="354">
        <f t="shared" si="71"/>
        <v>0</v>
      </c>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c r="GB294" s="23"/>
      <c r="GC294" s="23"/>
      <c r="GD294" s="23"/>
      <c r="GE294" s="23"/>
      <c r="GF294" s="23"/>
      <c r="GG294" s="23"/>
      <c r="GH294" s="23"/>
      <c r="GI294" s="23"/>
      <c r="GJ294" s="23"/>
      <c r="GK294" s="23"/>
      <c r="GL294" s="23"/>
      <c r="GM294" s="23"/>
      <c r="GN294" s="23"/>
      <c r="GO294" s="23"/>
      <c r="GP294" s="23"/>
      <c r="GQ294" s="23"/>
      <c r="GR294" s="23"/>
      <c r="GS294" s="23"/>
      <c r="GT294" s="23"/>
      <c r="GU294" s="23"/>
      <c r="GV294" s="23"/>
      <c r="GW294" s="23"/>
      <c r="GX294" s="23"/>
      <c r="GY294" s="23"/>
      <c r="GZ294" s="23"/>
      <c r="HA294" s="23"/>
      <c r="HB294" s="23"/>
      <c r="HC294" s="23"/>
      <c r="HD294" s="23"/>
      <c r="HE294" s="23"/>
      <c r="HF294" s="23"/>
      <c r="HG294" s="23"/>
      <c r="HH294" s="23"/>
      <c r="HI294" s="23"/>
      <c r="HJ294" s="23"/>
      <c r="HK294" s="23"/>
    </row>
    <row r="295" spans="1:219" ht="13.9" customHeight="1">
      <c r="A295" s="392"/>
      <c r="B295" s="160"/>
      <c r="C295" s="161"/>
      <c r="D295" s="161"/>
      <c r="E295" s="255"/>
      <c r="F295" s="396">
        <v>0</v>
      </c>
      <c r="G295" s="181"/>
      <c r="H295" s="186"/>
      <c r="I295" s="162"/>
      <c r="J295" s="163"/>
      <c r="K295" s="164"/>
      <c r="L295" s="164"/>
      <c r="M295" s="187"/>
      <c r="N295" s="458"/>
      <c r="O295" s="463"/>
      <c r="P295" s="190"/>
      <c r="Q295" s="165"/>
      <c r="R295" s="166"/>
      <c r="S295" s="191"/>
      <c r="T295" s="195"/>
      <c r="U295" s="167"/>
      <c r="V295" s="196"/>
      <c r="W295" s="199">
        <f t="shared" si="58"/>
        <v>0</v>
      </c>
      <c r="X295" s="344">
        <f>IF(G295&gt;0,HLOOKUP(C295,'Utility Allowances'!$O$33:$S$34,2),0)</f>
        <v>0</v>
      </c>
      <c r="Y295" s="345">
        <f t="shared" si="59"/>
        <v>0</v>
      </c>
      <c r="Z295" s="168">
        <f t="shared" si="60"/>
        <v>0</v>
      </c>
      <c r="AA295" s="346">
        <f t="shared" si="61"/>
        <v>0</v>
      </c>
      <c r="AB295" s="344">
        <f>IF(Y295&gt;0,VLOOKUP($Y295,'Reference Data 2'!$B$7:$C$71,2),0)</f>
        <v>0</v>
      </c>
      <c r="AC295" s="347">
        <f t="shared" si="62"/>
        <v>0</v>
      </c>
      <c r="AD295" s="348">
        <f t="shared" si="63"/>
        <v>0</v>
      </c>
      <c r="AE295" s="349">
        <f>IF(Y295&gt;0,VLOOKUP($Y295,'Reference Data 2'!$B$9:$D$71,3),0)</f>
        <v>0</v>
      </c>
      <c r="AF295" s="347">
        <f t="shared" si="64"/>
        <v>0</v>
      </c>
      <c r="AG295" s="346">
        <f t="shared" si="65"/>
        <v>0</v>
      </c>
      <c r="AH295" s="350">
        <f t="shared" si="66"/>
        <v>0</v>
      </c>
      <c r="AI295" s="351">
        <f t="shared" si="67"/>
        <v>0</v>
      </c>
      <c r="AJ295" s="352">
        <f t="shared" si="68"/>
        <v>0</v>
      </c>
      <c r="AK295" s="349">
        <f>IF(AA295&gt;0,VLOOKUP(C295,'Reference Data 1'!$N$13:$O$17,2),0)</f>
        <v>0</v>
      </c>
      <c r="AL295" s="346">
        <f t="shared" si="69"/>
        <v>0</v>
      </c>
      <c r="AM295" s="353">
        <f t="shared" si="70"/>
        <v>0</v>
      </c>
      <c r="AN295" s="354">
        <f t="shared" si="71"/>
        <v>0</v>
      </c>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c r="GB295" s="23"/>
      <c r="GC295" s="23"/>
      <c r="GD295" s="23"/>
      <c r="GE295" s="23"/>
      <c r="GF295" s="23"/>
      <c r="GG295" s="23"/>
      <c r="GH295" s="23"/>
      <c r="GI295" s="23"/>
      <c r="GJ295" s="23"/>
      <c r="GK295" s="23"/>
      <c r="GL295" s="23"/>
      <c r="GM295" s="23"/>
      <c r="GN295" s="23"/>
      <c r="GO295" s="23"/>
      <c r="GP295" s="23"/>
      <c r="GQ295" s="23"/>
      <c r="GR295" s="23"/>
      <c r="GS295" s="23"/>
      <c r="GT295" s="23"/>
      <c r="GU295" s="23"/>
      <c r="GV295" s="23"/>
      <c r="GW295" s="23"/>
      <c r="GX295" s="23"/>
      <c r="GY295" s="23"/>
      <c r="GZ295" s="23"/>
      <c r="HA295" s="23"/>
      <c r="HB295" s="23"/>
      <c r="HC295" s="23"/>
      <c r="HD295" s="23"/>
      <c r="HE295" s="23"/>
      <c r="HF295" s="23"/>
      <c r="HG295" s="23"/>
      <c r="HH295" s="23"/>
      <c r="HI295" s="23"/>
      <c r="HJ295" s="23"/>
      <c r="HK295" s="23"/>
    </row>
    <row r="296" spans="1:219" ht="13.9" customHeight="1">
      <c r="A296" s="392"/>
      <c r="B296" s="160"/>
      <c r="C296" s="161"/>
      <c r="D296" s="161"/>
      <c r="E296" s="255"/>
      <c r="F296" s="396">
        <v>0</v>
      </c>
      <c r="G296" s="181"/>
      <c r="H296" s="186"/>
      <c r="I296" s="162"/>
      <c r="J296" s="163"/>
      <c r="K296" s="164"/>
      <c r="L296" s="164"/>
      <c r="M296" s="187"/>
      <c r="N296" s="458"/>
      <c r="O296" s="463"/>
      <c r="P296" s="190"/>
      <c r="Q296" s="165"/>
      <c r="R296" s="166"/>
      <c r="S296" s="191"/>
      <c r="T296" s="195"/>
      <c r="U296" s="167"/>
      <c r="V296" s="196"/>
      <c r="W296" s="199">
        <f t="shared" si="58"/>
        <v>0</v>
      </c>
      <c r="X296" s="344">
        <f>IF(G296&gt;0,HLOOKUP(C296,'Utility Allowances'!$O$33:$S$34,2),0)</f>
        <v>0</v>
      </c>
      <c r="Y296" s="345">
        <f t="shared" si="59"/>
        <v>0</v>
      </c>
      <c r="Z296" s="168">
        <f t="shared" si="60"/>
        <v>0</v>
      </c>
      <c r="AA296" s="346">
        <f t="shared" si="61"/>
        <v>0</v>
      </c>
      <c r="AB296" s="344">
        <f>IF(Y296&gt;0,VLOOKUP($Y296,'Reference Data 2'!$B$7:$C$71,2),0)</f>
        <v>0</v>
      </c>
      <c r="AC296" s="347">
        <f t="shared" si="62"/>
        <v>0</v>
      </c>
      <c r="AD296" s="348">
        <f t="shared" si="63"/>
        <v>0</v>
      </c>
      <c r="AE296" s="349">
        <f>IF(Y296&gt;0,VLOOKUP($Y296,'Reference Data 2'!$B$9:$D$71,3),0)</f>
        <v>0</v>
      </c>
      <c r="AF296" s="347">
        <f t="shared" si="64"/>
        <v>0</v>
      </c>
      <c r="AG296" s="346">
        <f t="shared" si="65"/>
        <v>0</v>
      </c>
      <c r="AH296" s="350">
        <f t="shared" si="66"/>
        <v>0</v>
      </c>
      <c r="AI296" s="351">
        <f t="shared" si="67"/>
        <v>0</v>
      </c>
      <c r="AJ296" s="352">
        <f t="shared" si="68"/>
        <v>0</v>
      </c>
      <c r="AK296" s="349">
        <f>IF(AA296&gt;0,VLOOKUP(C296,'Reference Data 1'!$N$13:$O$17,2),0)</f>
        <v>0</v>
      </c>
      <c r="AL296" s="346">
        <f t="shared" si="69"/>
        <v>0</v>
      </c>
      <c r="AM296" s="353">
        <f t="shared" si="70"/>
        <v>0</v>
      </c>
      <c r="AN296" s="354">
        <f t="shared" si="71"/>
        <v>0</v>
      </c>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c r="GB296" s="23"/>
      <c r="GC296" s="23"/>
      <c r="GD296" s="23"/>
      <c r="GE296" s="23"/>
      <c r="GF296" s="23"/>
      <c r="GG296" s="23"/>
      <c r="GH296" s="23"/>
      <c r="GI296" s="23"/>
      <c r="GJ296" s="23"/>
      <c r="GK296" s="23"/>
      <c r="GL296" s="23"/>
      <c r="GM296" s="23"/>
      <c r="GN296" s="23"/>
      <c r="GO296" s="23"/>
      <c r="GP296" s="23"/>
      <c r="GQ296" s="23"/>
      <c r="GR296" s="23"/>
      <c r="GS296" s="23"/>
      <c r="GT296" s="23"/>
      <c r="GU296" s="23"/>
      <c r="GV296" s="23"/>
      <c r="GW296" s="23"/>
      <c r="GX296" s="23"/>
      <c r="GY296" s="23"/>
      <c r="GZ296" s="23"/>
      <c r="HA296" s="23"/>
      <c r="HB296" s="23"/>
      <c r="HC296" s="23"/>
      <c r="HD296" s="23"/>
      <c r="HE296" s="23"/>
      <c r="HF296" s="23"/>
      <c r="HG296" s="23"/>
      <c r="HH296" s="23"/>
      <c r="HI296" s="23"/>
      <c r="HJ296" s="23"/>
      <c r="HK296" s="23"/>
    </row>
    <row r="297" spans="1:219" ht="13.9" customHeight="1">
      <c r="A297" s="392"/>
      <c r="B297" s="160"/>
      <c r="C297" s="161"/>
      <c r="D297" s="161"/>
      <c r="E297" s="255"/>
      <c r="F297" s="396">
        <v>0</v>
      </c>
      <c r="G297" s="181"/>
      <c r="H297" s="186"/>
      <c r="I297" s="162"/>
      <c r="J297" s="163"/>
      <c r="K297" s="164"/>
      <c r="L297" s="164"/>
      <c r="M297" s="187"/>
      <c r="N297" s="458"/>
      <c r="O297" s="463"/>
      <c r="P297" s="190"/>
      <c r="Q297" s="165"/>
      <c r="R297" s="166"/>
      <c r="S297" s="191"/>
      <c r="T297" s="195"/>
      <c r="U297" s="167"/>
      <c r="V297" s="196"/>
      <c r="W297" s="199">
        <f t="shared" si="58"/>
        <v>0</v>
      </c>
      <c r="X297" s="344">
        <f>IF(G297&gt;0,HLOOKUP(C297,'Utility Allowances'!$O$33:$S$34,2),0)</f>
        <v>0</v>
      </c>
      <c r="Y297" s="345">
        <f t="shared" si="59"/>
        <v>0</v>
      </c>
      <c r="Z297" s="168">
        <f t="shared" si="60"/>
        <v>0</v>
      </c>
      <c r="AA297" s="346">
        <f t="shared" si="61"/>
        <v>0</v>
      </c>
      <c r="AB297" s="344">
        <f>IF(Y297&gt;0,VLOOKUP($Y297,'Reference Data 2'!$B$7:$C$71,2),0)</f>
        <v>0</v>
      </c>
      <c r="AC297" s="347">
        <f t="shared" si="62"/>
        <v>0</v>
      </c>
      <c r="AD297" s="348">
        <f t="shared" si="63"/>
        <v>0</v>
      </c>
      <c r="AE297" s="349">
        <f>IF(Y297&gt;0,VLOOKUP($Y297,'Reference Data 2'!$B$9:$D$71,3),0)</f>
        <v>0</v>
      </c>
      <c r="AF297" s="347">
        <f t="shared" si="64"/>
        <v>0</v>
      </c>
      <c r="AG297" s="346">
        <f t="shared" si="65"/>
        <v>0</v>
      </c>
      <c r="AH297" s="350">
        <f t="shared" si="66"/>
        <v>0</v>
      </c>
      <c r="AI297" s="351">
        <f t="shared" si="67"/>
        <v>0</v>
      </c>
      <c r="AJ297" s="352">
        <f t="shared" si="68"/>
        <v>0</v>
      </c>
      <c r="AK297" s="349">
        <f>IF(AA297&gt;0,VLOOKUP(C297,'Reference Data 1'!$N$13:$O$17,2),0)</f>
        <v>0</v>
      </c>
      <c r="AL297" s="346">
        <f t="shared" si="69"/>
        <v>0</v>
      </c>
      <c r="AM297" s="353">
        <f t="shared" si="70"/>
        <v>0</v>
      </c>
      <c r="AN297" s="354">
        <f t="shared" si="71"/>
        <v>0</v>
      </c>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c r="GU297" s="23"/>
      <c r="GV297" s="23"/>
      <c r="GW297" s="23"/>
      <c r="GX297" s="23"/>
      <c r="GY297" s="23"/>
      <c r="GZ297" s="23"/>
      <c r="HA297" s="23"/>
      <c r="HB297" s="23"/>
      <c r="HC297" s="23"/>
      <c r="HD297" s="23"/>
      <c r="HE297" s="23"/>
      <c r="HF297" s="23"/>
      <c r="HG297" s="23"/>
      <c r="HH297" s="23"/>
      <c r="HI297" s="23"/>
      <c r="HJ297" s="23"/>
      <c r="HK297" s="23"/>
    </row>
    <row r="298" spans="1:219" ht="13.9" customHeight="1">
      <c r="A298" s="392"/>
      <c r="B298" s="160"/>
      <c r="C298" s="161"/>
      <c r="D298" s="161"/>
      <c r="E298" s="255"/>
      <c r="F298" s="396">
        <v>0</v>
      </c>
      <c r="G298" s="181"/>
      <c r="H298" s="186"/>
      <c r="I298" s="162"/>
      <c r="J298" s="163"/>
      <c r="K298" s="164"/>
      <c r="L298" s="164"/>
      <c r="M298" s="187"/>
      <c r="N298" s="458"/>
      <c r="O298" s="463"/>
      <c r="P298" s="190"/>
      <c r="Q298" s="165"/>
      <c r="R298" s="166"/>
      <c r="S298" s="191"/>
      <c r="T298" s="195"/>
      <c r="U298" s="167"/>
      <c r="V298" s="196"/>
      <c r="W298" s="199">
        <f t="shared" si="58"/>
        <v>0</v>
      </c>
      <c r="X298" s="344">
        <f>IF(G298&gt;0,HLOOKUP(C298,'Utility Allowances'!$O$33:$S$34,2),0)</f>
        <v>0</v>
      </c>
      <c r="Y298" s="345">
        <f t="shared" si="59"/>
        <v>0</v>
      </c>
      <c r="Z298" s="168">
        <f t="shared" si="60"/>
        <v>0</v>
      </c>
      <c r="AA298" s="346">
        <f t="shared" si="61"/>
        <v>0</v>
      </c>
      <c r="AB298" s="344">
        <f>IF(Y298&gt;0,VLOOKUP($Y298,'Reference Data 2'!$B$7:$C$71,2),0)</f>
        <v>0</v>
      </c>
      <c r="AC298" s="347">
        <f t="shared" si="62"/>
        <v>0</v>
      </c>
      <c r="AD298" s="348">
        <f t="shared" si="63"/>
        <v>0</v>
      </c>
      <c r="AE298" s="349">
        <f>IF(Y298&gt;0,VLOOKUP($Y298,'Reference Data 2'!$B$9:$D$71,3),0)</f>
        <v>0</v>
      </c>
      <c r="AF298" s="347">
        <f t="shared" si="64"/>
        <v>0</v>
      </c>
      <c r="AG298" s="346">
        <f t="shared" si="65"/>
        <v>0</v>
      </c>
      <c r="AH298" s="350">
        <f t="shared" si="66"/>
        <v>0</v>
      </c>
      <c r="AI298" s="351">
        <f t="shared" si="67"/>
        <v>0</v>
      </c>
      <c r="AJ298" s="352">
        <f t="shared" si="68"/>
        <v>0</v>
      </c>
      <c r="AK298" s="349">
        <f>IF(AA298&gt;0,VLOOKUP(C298,'Reference Data 1'!$N$13:$O$17,2),0)</f>
        <v>0</v>
      </c>
      <c r="AL298" s="346">
        <f t="shared" si="69"/>
        <v>0</v>
      </c>
      <c r="AM298" s="353">
        <f t="shared" si="70"/>
        <v>0</v>
      </c>
      <c r="AN298" s="354">
        <f t="shared" si="71"/>
        <v>0</v>
      </c>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c r="GU298" s="23"/>
      <c r="GV298" s="23"/>
      <c r="GW298" s="23"/>
      <c r="GX298" s="23"/>
      <c r="GY298" s="23"/>
      <c r="GZ298" s="23"/>
      <c r="HA298" s="23"/>
      <c r="HB298" s="23"/>
      <c r="HC298" s="23"/>
      <c r="HD298" s="23"/>
      <c r="HE298" s="23"/>
      <c r="HF298" s="23"/>
      <c r="HG298" s="23"/>
      <c r="HH298" s="23"/>
      <c r="HI298" s="23"/>
      <c r="HJ298" s="23"/>
      <c r="HK298" s="23"/>
    </row>
    <row r="299" spans="1:219" ht="13.9" customHeight="1">
      <c r="A299" s="392"/>
      <c r="B299" s="160"/>
      <c r="C299" s="161"/>
      <c r="D299" s="161"/>
      <c r="E299" s="255"/>
      <c r="F299" s="396">
        <v>0</v>
      </c>
      <c r="G299" s="181"/>
      <c r="H299" s="186"/>
      <c r="I299" s="162"/>
      <c r="J299" s="163"/>
      <c r="K299" s="164"/>
      <c r="L299" s="164"/>
      <c r="M299" s="187"/>
      <c r="N299" s="458"/>
      <c r="O299" s="463"/>
      <c r="P299" s="190"/>
      <c r="Q299" s="165"/>
      <c r="R299" s="166"/>
      <c r="S299" s="191"/>
      <c r="T299" s="195"/>
      <c r="U299" s="167"/>
      <c r="V299" s="196"/>
      <c r="W299" s="199">
        <f t="shared" si="58"/>
        <v>0</v>
      </c>
      <c r="X299" s="344">
        <f>IF(G299&gt;0,HLOOKUP(C299,'Utility Allowances'!$O$33:$S$34,2),0)</f>
        <v>0</v>
      </c>
      <c r="Y299" s="345">
        <f t="shared" si="59"/>
        <v>0</v>
      </c>
      <c r="Z299" s="168">
        <f t="shared" si="60"/>
        <v>0</v>
      </c>
      <c r="AA299" s="346">
        <f t="shared" si="61"/>
        <v>0</v>
      </c>
      <c r="AB299" s="344">
        <f>IF(Y299&gt;0,VLOOKUP($Y299,'Reference Data 2'!$B$7:$C$71,2),0)</f>
        <v>0</v>
      </c>
      <c r="AC299" s="347">
        <f t="shared" si="62"/>
        <v>0</v>
      </c>
      <c r="AD299" s="348">
        <f t="shared" si="63"/>
        <v>0</v>
      </c>
      <c r="AE299" s="349">
        <f>IF(Y299&gt;0,VLOOKUP($Y299,'Reference Data 2'!$B$9:$D$71,3),0)</f>
        <v>0</v>
      </c>
      <c r="AF299" s="347">
        <f t="shared" si="64"/>
        <v>0</v>
      </c>
      <c r="AG299" s="346">
        <f t="shared" si="65"/>
        <v>0</v>
      </c>
      <c r="AH299" s="350">
        <f t="shared" si="66"/>
        <v>0</v>
      </c>
      <c r="AI299" s="351">
        <f t="shared" si="67"/>
        <v>0</v>
      </c>
      <c r="AJ299" s="352">
        <f t="shared" si="68"/>
        <v>0</v>
      </c>
      <c r="AK299" s="349">
        <f>IF(AA299&gt;0,VLOOKUP(C299,'Reference Data 1'!$N$13:$O$17,2),0)</f>
        <v>0</v>
      </c>
      <c r="AL299" s="346">
        <f t="shared" si="69"/>
        <v>0</v>
      </c>
      <c r="AM299" s="353">
        <f t="shared" si="70"/>
        <v>0</v>
      </c>
      <c r="AN299" s="354">
        <f t="shared" si="71"/>
        <v>0</v>
      </c>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row>
    <row r="300" spans="1:219" ht="13.9" customHeight="1">
      <c r="A300" s="392"/>
      <c r="B300" s="160"/>
      <c r="C300" s="161"/>
      <c r="D300" s="161"/>
      <c r="E300" s="255"/>
      <c r="F300" s="396">
        <v>0</v>
      </c>
      <c r="G300" s="181"/>
      <c r="H300" s="186"/>
      <c r="I300" s="162"/>
      <c r="J300" s="163"/>
      <c r="K300" s="164"/>
      <c r="L300" s="164"/>
      <c r="M300" s="187"/>
      <c r="N300" s="458"/>
      <c r="O300" s="463"/>
      <c r="P300" s="190"/>
      <c r="Q300" s="165"/>
      <c r="R300" s="166"/>
      <c r="S300" s="191"/>
      <c r="T300" s="195"/>
      <c r="U300" s="167"/>
      <c r="V300" s="196"/>
      <c r="W300" s="199">
        <f t="shared" si="58"/>
        <v>0</v>
      </c>
      <c r="X300" s="344">
        <f>IF(G300&gt;0,HLOOKUP(C300,'Utility Allowances'!$O$33:$S$34,2),0)</f>
        <v>0</v>
      </c>
      <c r="Y300" s="345">
        <f t="shared" si="59"/>
        <v>0</v>
      </c>
      <c r="Z300" s="168">
        <f t="shared" si="60"/>
        <v>0</v>
      </c>
      <c r="AA300" s="346">
        <f t="shared" si="61"/>
        <v>0</v>
      </c>
      <c r="AB300" s="344">
        <f>IF(Y300&gt;0,VLOOKUP($Y300,'Reference Data 2'!$B$7:$C$71,2),0)</f>
        <v>0</v>
      </c>
      <c r="AC300" s="347">
        <f t="shared" si="62"/>
        <v>0</v>
      </c>
      <c r="AD300" s="348">
        <f t="shared" si="63"/>
        <v>0</v>
      </c>
      <c r="AE300" s="349">
        <f>IF(Y300&gt;0,VLOOKUP($Y300,'Reference Data 2'!$B$9:$D$71,3),0)</f>
        <v>0</v>
      </c>
      <c r="AF300" s="347">
        <f t="shared" si="64"/>
        <v>0</v>
      </c>
      <c r="AG300" s="346">
        <f t="shared" si="65"/>
        <v>0</v>
      </c>
      <c r="AH300" s="350">
        <f t="shared" si="66"/>
        <v>0</v>
      </c>
      <c r="AI300" s="351">
        <f t="shared" si="67"/>
        <v>0</v>
      </c>
      <c r="AJ300" s="352">
        <f t="shared" si="68"/>
        <v>0</v>
      </c>
      <c r="AK300" s="349">
        <f>IF(AA300&gt;0,VLOOKUP(C300,'Reference Data 1'!$N$13:$O$17,2),0)</f>
        <v>0</v>
      </c>
      <c r="AL300" s="346">
        <f t="shared" si="69"/>
        <v>0</v>
      </c>
      <c r="AM300" s="353">
        <f t="shared" si="70"/>
        <v>0</v>
      </c>
      <c r="AN300" s="354">
        <f t="shared" si="71"/>
        <v>0</v>
      </c>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c r="GU300" s="23"/>
      <c r="GV300" s="23"/>
      <c r="GW300" s="23"/>
      <c r="GX300" s="23"/>
      <c r="GY300" s="23"/>
      <c r="GZ300" s="23"/>
      <c r="HA300" s="23"/>
      <c r="HB300" s="23"/>
      <c r="HC300" s="23"/>
      <c r="HD300" s="23"/>
      <c r="HE300" s="23"/>
      <c r="HF300" s="23"/>
      <c r="HG300" s="23"/>
      <c r="HH300" s="23"/>
      <c r="HI300" s="23"/>
      <c r="HJ300" s="23"/>
      <c r="HK300" s="23"/>
    </row>
    <row r="301" spans="1:219" ht="13.9" customHeight="1">
      <c r="A301" s="392"/>
      <c r="B301" s="160"/>
      <c r="C301" s="161"/>
      <c r="D301" s="161"/>
      <c r="E301" s="255"/>
      <c r="F301" s="396">
        <v>0</v>
      </c>
      <c r="G301" s="181"/>
      <c r="H301" s="186"/>
      <c r="I301" s="162"/>
      <c r="J301" s="163"/>
      <c r="K301" s="164"/>
      <c r="L301" s="164"/>
      <c r="M301" s="187"/>
      <c r="N301" s="458"/>
      <c r="O301" s="463"/>
      <c r="P301" s="190"/>
      <c r="Q301" s="165"/>
      <c r="R301" s="166"/>
      <c r="S301" s="191"/>
      <c r="T301" s="195"/>
      <c r="U301" s="167"/>
      <c r="V301" s="196"/>
      <c r="W301" s="199">
        <f t="shared" si="58"/>
        <v>0</v>
      </c>
      <c r="X301" s="344">
        <f>IF(G301&gt;0,HLOOKUP(C301,'Utility Allowances'!$O$33:$S$34,2),0)</f>
        <v>0</v>
      </c>
      <c r="Y301" s="345">
        <f t="shared" si="59"/>
        <v>0</v>
      </c>
      <c r="Z301" s="168">
        <f t="shared" si="60"/>
        <v>0</v>
      </c>
      <c r="AA301" s="346">
        <f t="shared" si="61"/>
        <v>0</v>
      </c>
      <c r="AB301" s="344">
        <f>IF(Y301&gt;0,VLOOKUP($Y301,'Reference Data 2'!$B$7:$C$71,2),0)</f>
        <v>0</v>
      </c>
      <c r="AC301" s="347">
        <f t="shared" si="62"/>
        <v>0</v>
      </c>
      <c r="AD301" s="348">
        <f t="shared" si="63"/>
        <v>0</v>
      </c>
      <c r="AE301" s="349">
        <f>IF(Y301&gt;0,VLOOKUP($Y301,'Reference Data 2'!$B$9:$D$71,3),0)</f>
        <v>0</v>
      </c>
      <c r="AF301" s="347">
        <f t="shared" si="64"/>
        <v>0</v>
      </c>
      <c r="AG301" s="346">
        <f t="shared" si="65"/>
        <v>0</v>
      </c>
      <c r="AH301" s="350">
        <f t="shared" si="66"/>
        <v>0</v>
      </c>
      <c r="AI301" s="351">
        <f t="shared" si="67"/>
        <v>0</v>
      </c>
      <c r="AJ301" s="352">
        <f t="shared" si="68"/>
        <v>0</v>
      </c>
      <c r="AK301" s="349">
        <f>IF(AA301&gt;0,VLOOKUP(C301,'Reference Data 1'!$N$13:$O$17,2),0)</f>
        <v>0</v>
      </c>
      <c r="AL301" s="346">
        <f t="shared" si="69"/>
        <v>0</v>
      </c>
      <c r="AM301" s="353">
        <f t="shared" si="70"/>
        <v>0</v>
      </c>
      <c r="AN301" s="354">
        <f t="shared" si="71"/>
        <v>0</v>
      </c>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c r="FO301" s="23"/>
      <c r="FP301" s="23"/>
      <c r="FQ301" s="23"/>
      <c r="FR301" s="23"/>
      <c r="FS301" s="23"/>
      <c r="FT301" s="23"/>
      <c r="FU301" s="23"/>
      <c r="FV301" s="23"/>
      <c r="FW301" s="23"/>
      <c r="FX301" s="23"/>
      <c r="FY301" s="23"/>
      <c r="FZ301" s="23"/>
      <c r="GA301" s="23"/>
      <c r="GB301" s="23"/>
      <c r="GC301" s="23"/>
      <c r="GD301" s="23"/>
      <c r="GE301" s="23"/>
      <c r="GF301" s="23"/>
      <c r="GG301" s="23"/>
      <c r="GH301" s="23"/>
      <c r="GI301" s="23"/>
      <c r="GJ301" s="23"/>
      <c r="GK301" s="23"/>
      <c r="GL301" s="23"/>
      <c r="GM301" s="23"/>
      <c r="GN301" s="23"/>
      <c r="GO301" s="23"/>
      <c r="GP301" s="23"/>
      <c r="GQ301" s="23"/>
      <c r="GR301" s="23"/>
      <c r="GS301" s="23"/>
      <c r="GT301" s="23"/>
      <c r="GU301" s="23"/>
      <c r="GV301" s="23"/>
      <c r="GW301" s="23"/>
      <c r="GX301" s="23"/>
      <c r="GY301" s="23"/>
      <c r="GZ301" s="23"/>
      <c r="HA301" s="23"/>
      <c r="HB301" s="23"/>
      <c r="HC301" s="23"/>
      <c r="HD301" s="23"/>
      <c r="HE301" s="23"/>
      <c r="HF301" s="23"/>
      <c r="HG301" s="23"/>
      <c r="HH301" s="23"/>
      <c r="HI301" s="23"/>
      <c r="HJ301" s="23"/>
      <c r="HK301" s="23"/>
    </row>
    <row r="302" spans="1:219" ht="13.9" customHeight="1">
      <c r="A302" s="392"/>
      <c r="B302" s="160"/>
      <c r="C302" s="161"/>
      <c r="D302" s="161"/>
      <c r="E302" s="255"/>
      <c r="F302" s="396">
        <v>0</v>
      </c>
      <c r="G302" s="181"/>
      <c r="H302" s="186"/>
      <c r="I302" s="162"/>
      <c r="J302" s="163"/>
      <c r="K302" s="164"/>
      <c r="L302" s="164"/>
      <c r="M302" s="187"/>
      <c r="N302" s="458"/>
      <c r="O302" s="463"/>
      <c r="P302" s="190"/>
      <c r="Q302" s="165"/>
      <c r="R302" s="166"/>
      <c r="S302" s="191"/>
      <c r="T302" s="195"/>
      <c r="U302" s="167"/>
      <c r="V302" s="196"/>
      <c r="W302" s="199">
        <f t="shared" si="58"/>
        <v>0</v>
      </c>
      <c r="X302" s="344">
        <f>IF(G302&gt;0,HLOOKUP(C302,'Utility Allowances'!$O$33:$S$34,2),0)</f>
        <v>0</v>
      </c>
      <c r="Y302" s="345">
        <f t="shared" si="59"/>
        <v>0</v>
      </c>
      <c r="Z302" s="168">
        <f t="shared" si="60"/>
        <v>0</v>
      </c>
      <c r="AA302" s="346">
        <f t="shared" si="61"/>
        <v>0</v>
      </c>
      <c r="AB302" s="344">
        <f>IF(Y302&gt;0,VLOOKUP($Y302,'Reference Data 2'!$B$7:$C$71,2),0)</f>
        <v>0</v>
      </c>
      <c r="AC302" s="347">
        <f t="shared" si="62"/>
        <v>0</v>
      </c>
      <c r="AD302" s="348">
        <f t="shared" si="63"/>
        <v>0</v>
      </c>
      <c r="AE302" s="349">
        <f>IF(Y302&gt;0,VLOOKUP($Y302,'Reference Data 2'!$B$9:$D$71,3),0)</f>
        <v>0</v>
      </c>
      <c r="AF302" s="347">
        <f t="shared" si="64"/>
        <v>0</v>
      </c>
      <c r="AG302" s="346">
        <f t="shared" si="65"/>
        <v>0</v>
      </c>
      <c r="AH302" s="350">
        <f t="shared" si="66"/>
        <v>0</v>
      </c>
      <c r="AI302" s="351">
        <f t="shared" si="67"/>
        <v>0</v>
      </c>
      <c r="AJ302" s="352">
        <f t="shared" si="68"/>
        <v>0</v>
      </c>
      <c r="AK302" s="349">
        <f>IF(AA302&gt;0,VLOOKUP(C302,'Reference Data 1'!$N$13:$O$17,2),0)</f>
        <v>0</v>
      </c>
      <c r="AL302" s="346">
        <f t="shared" si="69"/>
        <v>0</v>
      </c>
      <c r="AM302" s="353">
        <f t="shared" si="70"/>
        <v>0</v>
      </c>
      <c r="AN302" s="354">
        <f t="shared" si="71"/>
        <v>0</v>
      </c>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c r="GB302" s="23"/>
      <c r="GC302" s="23"/>
      <c r="GD302" s="23"/>
      <c r="GE302" s="23"/>
      <c r="GF302" s="23"/>
      <c r="GG302" s="23"/>
      <c r="GH302" s="23"/>
      <c r="GI302" s="23"/>
      <c r="GJ302" s="23"/>
      <c r="GK302" s="23"/>
      <c r="GL302" s="23"/>
      <c r="GM302" s="23"/>
      <c r="GN302" s="23"/>
      <c r="GO302" s="23"/>
      <c r="GP302" s="23"/>
      <c r="GQ302" s="23"/>
      <c r="GR302" s="23"/>
      <c r="GS302" s="23"/>
      <c r="GT302" s="23"/>
      <c r="GU302" s="23"/>
      <c r="GV302" s="23"/>
      <c r="GW302" s="23"/>
      <c r="GX302" s="23"/>
      <c r="GY302" s="23"/>
      <c r="GZ302" s="23"/>
      <c r="HA302" s="23"/>
      <c r="HB302" s="23"/>
      <c r="HC302" s="23"/>
      <c r="HD302" s="23"/>
      <c r="HE302" s="23"/>
      <c r="HF302" s="23"/>
      <c r="HG302" s="23"/>
      <c r="HH302" s="23"/>
      <c r="HI302" s="23"/>
      <c r="HJ302" s="23"/>
      <c r="HK302" s="23"/>
    </row>
    <row r="303" spans="1:219" ht="13.9" customHeight="1">
      <c r="A303" s="392"/>
      <c r="B303" s="160"/>
      <c r="C303" s="161"/>
      <c r="D303" s="161"/>
      <c r="E303" s="255"/>
      <c r="F303" s="396">
        <v>0</v>
      </c>
      <c r="G303" s="181"/>
      <c r="H303" s="186"/>
      <c r="I303" s="162"/>
      <c r="J303" s="163"/>
      <c r="K303" s="164"/>
      <c r="L303" s="164"/>
      <c r="M303" s="187"/>
      <c r="N303" s="458"/>
      <c r="O303" s="463"/>
      <c r="P303" s="190"/>
      <c r="Q303" s="165"/>
      <c r="R303" s="166"/>
      <c r="S303" s="191"/>
      <c r="T303" s="195"/>
      <c r="U303" s="167"/>
      <c r="V303" s="196"/>
      <c r="W303" s="199">
        <f t="shared" si="58"/>
        <v>0</v>
      </c>
      <c r="X303" s="344">
        <f>IF(G303&gt;0,HLOOKUP(C303,'Utility Allowances'!$O$33:$S$34,2),0)</f>
        <v>0</v>
      </c>
      <c r="Y303" s="345">
        <f t="shared" si="59"/>
        <v>0</v>
      </c>
      <c r="Z303" s="168">
        <f t="shared" si="60"/>
        <v>0</v>
      </c>
      <c r="AA303" s="346">
        <f t="shared" si="61"/>
        <v>0</v>
      </c>
      <c r="AB303" s="344">
        <f>IF(Y303&gt;0,VLOOKUP($Y303,'Reference Data 2'!$B$7:$C$71,2),0)</f>
        <v>0</v>
      </c>
      <c r="AC303" s="347">
        <f t="shared" si="62"/>
        <v>0</v>
      </c>
      <c r="AD303" s="348">
        <f t="shared" si="63"/>
        <v>0</v>
      </c>
      <c r="AE303" s="349">
        <f>IF(Y303&gt;0,VLOOKUP($Y303,'Reference Data 2'!$B$9:$D$71,3),0)</f>
        <v>0</v>
      </c>
      <c r="AF303" s="347">
        <f t="shared" si="64"/>
        <v>0</v>
      </c>
      <c r="AG303" s="346">
        <f t="shared" si="65"/>
        <v>0</v>
      </c>
      <c r="AH303" s="350">
        <f t="shared" si="66"/>
        <v>0</v>
      </c>
      <c r="AI303" s="351">
        <f t="shared" si="67"/>
        <v>0</v>
      </c>
      <c r="AJ303" s="352">
        <f t="shared" si="68"/>
        <v>0</v>
      </c>
      <c r="AK303" s="349">
        <f>IF(AA303&gt;0,VLOOKUP(C303,'Reference Data 1'!$N$13:$O$17,2),0)</f>
        <v>0</v>
      </c>
      <c r="AL303" s="346">
        <f t="shared" si="69"/>
        <v>0</v>
      </c>
      <c r="AM303" s="353">
        <f t="shared" si="70"/>
        <v>0</v>
      </c>
      <c r="AN303" s="354">
        <f t="shared" si="71"/>
        <v>0</v>
      </c>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c r="FO303" s="23"/>
      <c r="FP303" s="23"/>
      <c r="FQ303" s="23"/>
      <c r="FR303" s="23"/>
      <c r="FS303" s="23"/>
      <c r="FT303" s="23"/>
      <c r="FU303" s="23"/>
      <c r="FV303" s="23"/>
      <c r="FW303" s="23"/>
      <c r="FX303" s="23"/>
      <c r="FY303" s="23"/>
      <c r="FZ303" s="23"/>
      <c r="GA303" s="23"/>
      <c r="GB303" s="23"/>
      <c r="GC303" s="23"/>
      <c r="GD303" s="23"/>
      <c r="GE303" s="23"/>
      <c r="GF303" s="23"/>
      <c r="GG303" s="23"/>
      <c r="GH303" s="23"/>
      <c r="GI303" s="23"/>
      <c r="GJ303" s="23"/>
      <c r="GK303" s="23"/>
      <c r="GL303" s="23"/>
      <c r="GM303" s="23"/>
      <c r="GN303" s="23"/>
      <c r="GO303" s="23"/>
      <c r="GP303" s="23"/>
      <c r="GQ303" s="23"/>
      <c r="GR303" s="23"/>
      <c r="GS303" s="23"/>
      <c r="GT303" s="23"/>
      <c r="GU303" s="23"/>
      <c r="GV303" s="23"/>
      <c r="GW303" s="23"/>
      <c r="GX303" s="23"/>
      <c r="GY303" s="23"/>
      <c r="GZ303" s="23"/>
      <c r="HA303" s="23"/>
      <c r="HB303" s="23"/>
      <c r="HC303" s="23"/>
      <c r="HD303" s="23"/>
      <c r="HE303" s="23"/>
      <c r="HF303" s="23"/>
      <c r="HG303" s="23"/>
      <c r="HH303" s="23"/>
      <c r="HI303" s="23"/>
      <c r="HJ303" s="23"/>
      <c r="HK303" s="23"/>
    </row>
    <row r="304" spans="1:219" ht="13.9" customHeight="1">
      <c r="A304" s="392"/>
      <c r="B304" s="160"/>
      <c r="C304" s="161"/>
      <c r="D304" s="161"/>
      <c r="E304" s="255"/>
      <c r="F304" s="396">
        <v>0</v>
      </c>
      <c r="G304" s="181"/>
      <c r="H304" s="186"/>
      <c r="I304" s="162"/>
      <c r="J304" s="163"/>
      <c r="K304" s="164"/>
      <c r="L304" s="164"/>
      <c r="M304" s="187"/>
      <c r="N304" s="458"/>
      <c r="O304" s="463"/>
      <c r="P304" s="190"/>
      <c r="Q304" s="165"/>
      <c r="R304" s="166"/>
      <c r="S304" s="191"/>
      <c r="T304" s="195"/>
      <c r="U304" s="167"/>
      <c r="V304" s="196"/>
      <c r="W304" s="199">
        <f t="shared" si="58"/>
        <v>0</v>
      </c>
      <c r="X304" s="344">
        <f>IF(G304&gt;0,HLOOKUP(C304,'Utility Allowances'!$O$33:$S$34,2),0)</f>
        <v>0</v>
      </c>
      <c r="Y304" s="345">
        <f t="shared" si="59"/>
        <v>0</v>
      </c>
      <c r="Z304" s="168">
        <f t="shared" si="60"/>
        <v>0</v>
      </c>
      <c r="AA304" s="346">
        <f t="shared" si="61"/>
        <v>0</v>
      </c>
      <c r="AB304" s="344">
        <f>IF(Y304&gt;0,VLOOKUP($Y304,'Reference Data 2'!$B$7:$C$71,2),0)</f>
        <v>0</v>
      </c>
      <c r="AC304" s="347">
        <f t="shared" si="62"/>
        <v>0</v>
      </c>
      <c r="AD304" s="348">
        <f t="shared" si="63"/>
        <v>0</v>
      </c>
      <c r="AE304" s="349">
        <f>IF(Y304&gt;0,VLOOKUP($Y304,'Reference Data 2'!$B$9:$D$71,3),0)</f>
        <v>0</v>
      </c>
      <c r="AF304" s="347">
        <f t="shared" si="64"/>
        <v>0</v>
      </c>
      <c r="AG304" s="346">
        <f t="shared" si="65"/>
        <v>0</v>
      </c>
      <c r="AH304" s="350">
        <f t="shared" si="66"/>
        <v>0</v>
      </c>
      <c r="AI304" s="351">
        <f t="shared" si="67"/>
        <v>0</v>
      </c>
      <c r="AJ304" s="352">
        <f t="shared" si="68"/>
        <v>0</v>
      </c>
      <c r="AK304" s="349">
        <f>IF(AA304&gt;0,VLOOKUP(C304,'Reference Data 1'!$N$13:$O$17,2),0)</f>
        <v>0</v>
      </c>
      <c r="AL304" s="346">
        <f t="shared" si="69"/>
        <v>0</v>
      </c>
      <c r="AM304" s="353">
        <f t="shared" si="70"/>
        <v>0</v>
      </c>
      <c r="AN304" s="354">
        <f t="shared" si="71"/>
        <v>0</v>
      </c>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c r="FO304" s="23"/>
      <c r="FP304" s="23"/>
      <c r="FQ304" s="23"/>
      <c r="FR304" s="23"/>
      <c r="FS304" s="23"/>
      <c r="FT304" s="23"/>
      <c r="FU304" s="23"/>
      <c r="FV304" s="23"/>
      <c r="FW304" s="23"/>
      <c r="FX304" s="23"/>
      <c r="FY304" s="23"/>
      <c r="FZ304" s="23"/>
      <c r="GA304" s="23"/>
      <c r="GB304" s="23"/>
      <c r="GC304" s="23"/>
      <c r="GD304" s="23"/>
      <c r="GE304" s="23"/>
      <c r="GF304" s="23"/>
      <c r="GG304" s="23"/>
      <c r="GH304" s="23"/>
      <c r="GI304" s="23"/>
      <c r="GJ304" s="23"/>
      <c r="GK304" s="23"/>
      <c r="GL304" s="23"/>
      <c r="GM304" s="23"/>
      <c r="GN304" s="23"/>
      <c r="GO304" s="23"/>
      <c r="GP304" s="23"/>
      <c r="GQ304" s="23"/>
      <c r="GR304" s="23"/>
      <c r="GS304" s="23"/>
      <c r="GT304" s="23"/>
      <c r="GU304" s="23"/>
      <c r="GV304" s="23"/>
      <c r="GW304" s="23"/>
      <c r="GX304" s="23"/>
      <c r="GY304" s="23"/>
      <c r="GZ304" s="23"/>
      <c r="HA304" s="23"/>
      <c r="HB304" s="23"/>
      <c r="HC304" s="23"/>
      <c r="HD304" s="23"/>
      <c r="HE304" s="23"/>
      <c r="HF304" s="23"/>
      <c r="HG304" s="23"/>
      <c r="HH304" s="23"/>
      <c r="HI304" s="23"/>
      <c r="HJ304" s="23"/>
      <c r="HK304" s="23"/>
    </row>
    <row r="305" spans="1:219" ht="13.9" customHeight="1">
      <c r="A305" s="392"/>
      <c r="B305" s="160"/>
      <c r="C305" s="161"/>
      <c r="D305" s="161"/>
      <c r="E305" s="255"/>
      <c r="F305" s="396">
        <v>0</v>
      </c>
      <c r="G305" s="181"/>
      <c r="H305" s="186"/>
      <c r="I305" s="162"/>
      <c r="J305" s="163"/>
      <c r="K305" s="164"/>
      <c r="L305" s="164"/>
      <c r="M305" s="187"/>
      <c r="N305" s="458"/>
      <c r="O305" s="463"/>
      <c r="P305" s="190"/>
      <c r="Q305" s="165"/>
      <c r="R305" s="166"/>
      <c r="S305" s="191"/>
      <c r="T305" s="195"/>
      <c r="U305" s="167"/>
      <c r="V305" s="196"/>
      <c r="W305" s="199">
        <f t="shared" si="58"/>
        <v>0</v>
      </c>
      <c r="X305" s="344">
        <f>IF(G305&gt;0,HLOOKUP(C305,'Utility Allowances'!$O$33:$S$34,2),0)</f>
        <v>0</v>
      </c>
      <c r="Y305" s="345">
        <f t="shared" si="59"/>
        <v>0</v>
      </c>
      <c r="Z305" s="168">
        <f t="shared" si="60"/>
        <v>0</v>
      </c>
      <c r="AA305" s="346">
        <f t="shared" si="61"/>
        <v>0</v>
      </c>
      <c r="AB305" s="344">
        <f>IF(Y305&gt;0,VLOOKUP($Y305,'Reference Data 2'!$B$7:$C$71,2),0)</f>
        <v>0</v>
      </c>
      <c r="AC305" s="347">
        <f t="shared" si="62"/>
        <v>0</v>
      </c>
      <c r="AD305" s="348">
        <f t="shared" si="63"/>
        <v>0</v>
      </c>
      <c r="AE305" s="349">
        <f>IF(Y305&gt;0,VLOOKUP($Y305,'Reference Data 2'!$B$9:$D$71,3),0)</f>
        <v>0</v>
      </c>
      <c r="AF305" s="347">
        <f t="shared" si="64"/>
        <v>0</v>
      </c>
      <c r="AG305" s="346">
        <f t="shared" si="65"/>
        <v>0</v>
      </c>
      <c r="AH305" s="350">
        <f t="shared" si="66"/>
        <v>0</v>
      </c>
      <c r="AI305" s="351">
        <f t="shared" si="67"/>
        <v>0</v>
      </c>
      <c r="AJ305" s="352">
        <f t="shared" si="68"/>
        <v>0</v>
      </c>
      <c r="AK305" s="349">
        <f>IF(AA305&gt;0,VLOOKUP(C305,'Reference Data 1'!$N$13:$O$17,2),0)</f>
        <v>0</v>
      </c>
      <c r="AL305" s="346">
        <f t="shared" si="69"/>
        <v>0</v>
      </c>
      <c r="AM305" s="353">
        <f t="shared" si="70"/>
        <v>0</v>
      </c>
      <c r="AN305" s="354">
        <f t="shared" si="71"/>
        <v>0</v>
      </c>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c r="GB305" s="23"/>
      <c r="GC305" s="23"/>
      <c r="GD305" s="23"/>
      <c r="GE305" s="23"/>
      <c r="GF305" s="23"/>
      <c r="GG305" s="23"/>
      <c r="GH305" s="23"/>
      <c r="GI305" s="23"/>
      <c r="GJ305" s="23"/>
      <c r="GK305" s="23"/>
      <c r="GL305" s="23"/>
      <c r="GM305" s="23"/>
      <c r="GN305" s="23"/>
      <c r="GO305" s="23"/>
      <c r="GP305" s="23"/>
      <c r="GQ305" s="23"/>
      <c r="GR305" s="23"/>
      <c r="GS305" s="23"/>
      <c r="GT305" s="23"/>
      <c r="GU305" s="23"/>
      <c r="GV305" s="23"/>
      <c r="GW305" s="23"/>
      <c r="GX305" s="23"/>
      <c r="GY305" s="23"/>
      <c r="GZ305" s="23"/>
      <c r="HA305" s="23"/>
      <c r="HB305" s="23"/>
      <c r="HC305" s="23"/>
      <c r="HD305" s="23"/>
      <c r="HE305" s="23"/>
      <c r="HF305" s="23"/>
      <c r="HG305" s="23"/>
      <c r="HH305" s="23"/>
      <c r="HI305" s="23"/>
      <c r="HJ305" s="23"/>
      <c r="HK305" s="23"/>
    </row>
    <row r="306" spans="1:219" ht="13.9" customHeight="1">
      <c r="A306" s="392"/>
      <c r="B306" s="160"/>
      <c r="C306" s="161"/>
      <c r="D306" s="161"/>
      <c r="E306" s="255"/>
      <c r="F306" s="396">
        <v>0</v>
      </c>
      <c r="G306" s="181"/>
      <c r="H306" s="186"/>
      <c r="I306" s="162"/>
      <c r="J306" s="163"/>
      <c r="K306" s="164"/>
      <c r="L306" s="164"/>
      <c r="M306" s="187"/>
      <c r="N306" s="458"/>
      <c r="O306" s="463"/>
      <c r="P306" s="190"/>
      <c r="Q306" s="165"/>
      <c r="R306" s="166"/>
      <c r="S306" s="191"/>
      <c r="T306" s="195"/>
      <c r="U306" s="167"/>
      <c r="V306" s="196"/>
      <c r="W306" s="199">
        <f t="shared" si="58"/>
        <v>0</v>
      </c>
      <c r="X306" s="344">
        <f>IF(G306&gt;0,HLOOKUP(C306,'Utility Allowances'!$O$33:$S$34,2),0)</f>
        <v>0</v>
      </c>
      <c r="Y306" s="345">
        <f t="shared" si="59"/>
        <v>0</v>
      </c>
      <c r="Z306" s="168">
        <f t="shared" si="60"/>
        <v>0</v>
      </c>
      <c r="AA306" s="346">
        <f t="shared" si="61"/>
        <v>0</v>
      </c>
      <c r="AB306" s="344">
        <f>IF(Y306&gt;0,VLOOKUP($Y306,'Reference Data 2'!$B$7:$C$71,2),0)</f>
        <v>0</v>
      </c>
      <c r="AC306" s="347">
        <f t="shared" si="62"/>
        <v>0</v>
      </c>
      <c r="AD306" s="348">
        <f t="shared" si="63"/>
        <v>0</v>
      </c>
      <c r="AE306" s="349">
        <f>IF(Y306&gt;0,VLOOKUP($Y306,'Reference Data 2'!$B$9:$D$71,3),0)</f>
        <v>0</v>
      </c>
      <c r="AF306" s="347">
        <f t="shared" si="64"/>
        <v>0</v>
      </c>
      <c r="AG306" s="346">
        <f t="shared" si="65"/>
        <v>0</v>
      </c>
      <c r="AH306" s="350">
        <f t="shared" si="66"/>
        <v>0</v>
      </c>
      <c r="AI306" s="351">
        <f t="shared" si="67"/>
        <v>0</v>
      </c>
      <c r="AJ306" s="352">
        <f t="shared" si="68"/>
        <v>0</v>
      </c>
      <c r="AK306" s="349">
        <f>IF(AA306&gt;0,VLOOKUP(C306,'Reference Data 1'!$N$13:$O$17,2),0)</f>
        <v>0</v>
      </c>
      <c r="AL306" s="346">
        <f t="shared" si="69"/>
        <v>0</v>
      </c>
      <c r="AM306" s="353">
        <f t="shared" si="70"/>
        <v>0</v>
      </c>
      <c r="AN306" s="354">
        <f t="shared" si="71"/>
        <v>0</v>
      </c>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c r="FO306" s="23"/>
      <c r="FP306" s="23"/>
      <c r="FQ306" s="23"/>
      <c r="FR306" s="23"/>
      <c r="FS306" s="23"/>
      <c r="FT306" s="23"/>
      <c r="FU306" s="23"/>
      <c r="FV306" s="23"/>
      <c r="FW306" s="23"/>
      <c r="FX306" s="23"/>
      <c r="FY306" s="23"/>
      <c r="FZ306" s="23"/>
      <c r="GA306" s="23"/>
      <c r="GB306" s="23"/>
      <c r="GC306" s="23"/>
      <c r="GD306" s="23"/>
      <c r="GE306" s="23"/>
      <c r="GF306" s="23"/>
      <c r="GG306" s="23"/>
      <c r="GH306" s="23"/>
      <c r="GI306" s="23"/>
      <c r="GJ306" s="23"/>
      <c r="GK306" s="23"/>
      <c r="GL306" s="23"/>
      <c r="GM306" s="23"/>
      <c r="GN306" s="23"/>
      <c r="GO306" s="23"/>
      <c r="GP306" s="23"/>
      <c r="GQ306" s="23"/>
      <c r="GR306" s="23"/>
      <c r="GS306" s="23"/>
      <c r="GT306" s="23"/>
      <c r="GU306" s="23"/>
      <c r="GV306" s="23"/>
      <c r="GW306" s="23"/>
      <c r="GX306" s="23"/>
      <c r="GY306" s="23"/>
      <c r="GZ306" s="23"/>
      <c r="HA306" s="23"/>
      <c r="HB306" s="23"/>
      <c r="HC306" s="23"/>
      <c r="HD306" s="23"/>
      <c r="HE306" s="23"/>
      <c r="HF306" s="23"/>
      <c r="HG306" s="23"/>
      <c r="HH306" s="23"/>
      <c r="HI306" s="23"/>
      <c r="HJ306" s="23"/>
      <c r="HK306" s="23"/>
    </row>
    <row r="307" spans="1:219" ht="13.9" customHeight="1">
      <c r="A307" s="392"/>
      <c r="B307" s="160"/>
      <c r="C307" s="161"/>
      <c r="D307" s="161"/>
      <c r="E307" s="255"/>
      <c r="F307" s="396">
        <v>0</v>
      </c>
      <c r="G307" s="181"/>
      <c r="H307" s="186"/>
      <c r="I307" s="162"/>
      <c r="J307" s="163"/>
      <c r="K307" s="164"/>
      <c r="L307" s="164"/>
      <c r="M307" s="187"/>
      <c r="N307" s="458"/>
      <c r="O307" s="463"/>
      <c r="P307" s="190"/>
      <c r="Q307" s="165"/>
      <c r="R307" s="166"/>
      <c r="S307" s="191"/>
      <c r="T307" s="195"/>
      <c r="U307" s="167"/>
      <c r="V307" s="196"/>
      <c r="W307" s="199">
        <f t="shared" si="58"/>
        <v>0</v>
      </c>
      <c r="X307" s="344">
        <f>IF(G307&gt;0,HLOOKUP(C307,'Utility Allowances'!$O$33:$S$34,2),0)</f>
        <v>0</v>
      </c>
      <c r="Y307" s="345">
        <f t="shared" si="59"/>
        <v>0</v>
      </c>
      <c r="Z307" s="168">
        <f t="shared" si="60"/>
        <v>0</v>
      </c>
      <c r="AA307" s="346">
        <f t="shared" si="61"/>
        <v>0</v>
      </c>
      <c r="AB307" s="344">
        <f>IF(Y307&gt;0,VLOOKUP($Y307,'Reference Data 2'!$B$7:$C$71,2),0)</f>
        <v>0</v>
      </c>
      <c r="AC307" s="347">
        <f t="shared" si="62"/>
        <v>0</v>
      </c>
      <c r="AD307" s="348">
        <f t="shared" si="63"/>
        <v>0</v>
      </c>
      <c r="AE307" s="349">
        <f>IF(Y307&gt;0,VLOOKUP($Y307,'Reference Data 2'!$B$9:$D$71,3),0)</f>
        <v>0</v>
      </c>
      <c r="AF307" s="347">
        <f t="shared" si="64"/>
        <v>0</v>
      </c>
      <c r="AG307" s="346">
        <f t="shared" si="65"/>
        <v>0</v>
      </c>
      <c r="AH307" s="350">
        <f t="shared" si="66"/>
        <v>0</v>
      </c>
      <c r="AI307" s="351">
        <f t="shared" si="67"/>
        <v>0</v>
      </c>
      <c r="AJ307" s="352">
        <f t="shared" si="68"/>
        <v>0</v>
      </c>
      <c r="AK307" s="349">
        <f>IF(AA307&gt;0,VLOOKUP(C307,'Reference Data 1'!$N$13:$O$17,2),0)</f>
        <v>0</v>
      </c>
      <c r="AL307" s="346">
        <f t="shared" si="69"/>
        <v>0</v>
      </c>
      <c r="AM307" s="353">
        <f t="shared" si="70"/>
        <v>0</v>
      </c>
      <c r="AN307" s="354">
        <f t="shared" si="71"/>
        <v>0</v>
      </c>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c r="GB307" s="23"/>
      <c r="GC307" s="23"/>
      <c r="GD307" s="23"/>
      <c r="GE307" s="23"/>
      <c r="GF307" s="23"/>
      <c r="GG307" s="23"/>
      <c r="GH307" s="23"/>
      <c r="GI307" s="23"/>
      <c r="GJ307" s="23"/>
      <c r="GK307" s="23"/>
      <c r="GL307" s="23"/>
      <c r="GM307" s="23"/>
      <c r="GN307" s="23"/>
      <c r="GO307" s="23"/>
      <c r="GP307" s="23"/>
      <c r="GQ307" s="23"/>
      <c r="GR307" s="23"/>
      <c r="GS307" s="23"/>
      <c r="GT307" s="23"/>
      <c r="GU307" s="23"/>
      <c r="GV307" s="23"/>
      <c r="GW307" s="23"/>
      <c r="GX307" s="23"/>
      <c r="GY307" s="23"/>
      <c r="GZ307" s="23"/>
      <c r="HA307" s="23"/>
      <c r="HB307" s="23"/>
      <c r="HC307" s="23"/>
      <c r="HD307" s="23"/>
      <c r="HE307" s="23"/>
      <c r="HF307" s="23"/>
      <c r="HG307" s="23"/>
      <c r="HH307" s="23"/>
      <c r="HI307" s="23"/>
      <c r="HJ307" s="23"/>
      <c r="HK307" s="23"/>
    </row>
    <row r="308" spans="1:219" ht="13.9" customHeight="1">
      <c r="A308" s="392"/>
      <c r="B308" s="160"/>
      <c r="C308" s="161"/>
      <c r="D308" s="161"/>
      <c r="E308" s="255"/>
      <c r="F308" s="396">
        <v>0</v>
      </c>
      <c r="G308" s="181"/>
      <c r="H308" s="186"/>
      <c r="I308" s="162"/>
      <c r="J308" s="163"/>
      <c r="K308" s="164"/>
      <c r="L308" s="164"/>
      <c r="M308" s="187"/>
      <c r="N308" s="458"/>
      <c r="O308" s="463"/>
      <c r="P308" s="190"/>
      <c r="Q308" s="165"/>
      <c r="R308" s="166"/>
      <c r="S308" s="191"/>
      <c r="T308" s="195"/>
      <c r="U308" s="167"/>
      <c r="V308" s="196"/>
      <c r="W308" s="199">
        <f t="shared" si="58"/>
        <v>0</v>
      </c>
      <c r="X308" s="344">
        <f>IF(G308&gt;0,HLOOKUP(C308,'Utility Allowances'!$O$33:$S$34,2),0)</f>
        <v>0</v>
      </c>
      <c r="Y308" s="345">
        <f t="shared" si="59"/>
        <v>0</v>
      </c>
      <c r="Z308" s="168">
        <f t="shared" si="60"/>
        <v>0</v>
      </c>
      <c r="AA308" s="346">
        <f t="shared" si="61"/>
        <v>0</v>
      </c>
      <c r="AB308" s="344">
        <f>IF(Y308&gt;0,VLOOKUP($Y308,'Reference Data 2'!$B$7:$C$71,2),0)</f>
        <v>0</v>
      </c>
      <c r="AC308" s="347">
        <f t="shared" si="62"/>
        <v>0</v>
      </c>
      <c r="AD308" s="348">
        <f t="shared" si="63"/>
        <v>0</v>
      </c>
      <c r="AE308" s="349">
        <f>IF(Y308&gt;0,VLOOKUP($Y308,'Reference Data 2'!$B$9:$D$71,3),0)</f>
        <v>0</v>
      </c>
      <c r="AF308" s="347">
        <f t="shared" si="64"/>
        <v>0</v>
      </c>
      <c r="AG308" s="346">
        <f t="shared" si="65"/>
        <v>0</v>
      </c>
      <c r="AH308" s="350">
        <f t="shared" si="66"/>
        <v>0</v>
      </c>
      <c r="AI308" s="351">
        <f t="shared" si="67"/>
        <v>0</v>
      </c>
      <c r="AJ308" s="352">
        <f t="shared" si="68"/>
        <v>0</v>
      </c>
      <c r="AK308" s="349">
        <f>IF(AA308&gt;0,VLOOKUP(C308,'Reference Data 1'!$N$13:$O$17,2),0)</f>
        <v>0</v>
      </c>
      <c r="AL308" s="346">
        <f t="shared" si="69"/>
        <v>0</v>
      </c>
      <c r="AM308" s="353">
        <f t="shared" si="70"/>
        <v>0</v>
      </c>
      <c r="AN308" s="354">
        <f t="shared" si="71"/>
        <v>0</v>
      </c>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c r="GU308" s="23"/>
      <c r="GV308" s="23"/>
      <c r="GW308" s="23"/>
      <c r="GX308" s="23"/>
      <c r="GY308" s="23"/>
      <c r="GZ308" s="23"/>
      <c r="HA308" s="23"/>
      <c r="HB308" s="23"/>
      <c r="HC308" s="23"/>
      <c r="HD308" s="23"/>
      <c r="HE308" s="23"/>
      <c r="HF308" s="23"/>
      <c r="HG308" s="23"/>
      <c r="HH308" s="23"/>
      <c r="HI308" s="23"/>
      <c r="HJ308" s="23"/>
      <c r="HK308" s="23"/>
    </row>
    <row r="309" spans="1:219" ht="13.9" customHeight="1">
      <c r="A309" s="392"/>
      <c r="B309" s="160"/>
      <c r="C309" s="161"/>
      <c r="D309" s="161"/>
      <c r="E309" s="255"/>
      <c r="F309" s="396">
        <v>0</v>
      </c>
      <c r="G309" s="181"/>
      <c r="H309" s="186"/>
      <c r="I309" s="162"/>
      <c r="J309" s="163"/>
      <c r="K309" s="164"/>
      <c r="L309" s="164"/>
      <c r="M309" s="187"/>
      <c r="N309" s="458"/>
      <c r="O309" s="463"/>
      <c r="P309" s="190"/>
      <c r="Q309" s="165"/>
      <c r="R309" s="166"/>
      <c r="S309" s="191"/>
      <c r="T309" s="195"/>
      <c r="U309" s="167"/>
      <c r="V309" s="196"/>
      <c r="W309" s="199">
        <f t="shared" si="58"/>
        <v>0</v>
      </c>
      <c r="X309" s="344">
        <f>IF(G309&gt;0,HLOOKUP(C309,'Utility Allowances'!$O$33:$S$34,2),0)</f>
        <v>0</v>
      </c>
      <c r="Y309" s="345">
        <f t="shared" si="59"/>
        <v>0</v>
      </c>
      <c r="Z309" s="168">
        <f t="shared" si="60"/>
        <v>0</v>
      </c>
      <c r="AA309" s="346">
        <f t="shared" si="61"/>
        <v>0</v>
      </c>
      <c r="AB309" s="344">
        <f>IF(Y309&gt;0,VLOOKUP($Y309,'Reference Data 2'!$B$7:$C$71,2),0)</f>
        <v>0</v>
      </c>
      <c r="AC309" s="347">
        <f t="shared" si="62"/>
        <v>0</v>
      </c>
      <c r="AD309" s="348">
        <f t="shared" si="63"/>
        <v>0</v>
      </c>
      <c r="AE309" s="349">
        <f>IF(Y309&gt;0,VLOOKUP($Y309,'Reference Data 2'!$B$9:$D$71,3),0)</f>
        <v>0</v>
      </c>
      <c r="AF309" s="347">
        <f t="shared" si="64"/>
        <v>0</v>
      </c>
      <c r="AG309" s="346">
        <f t="shared" si="65"/>
        <v>0</v>
      </c>
      <c r="AH309" s="350">
        <f t="shared" si="66"/>
        <v>0</v>
      </c>
      <c r="AI309" s="351">
        <f t="shared" si="67"/>
        <v>0</v>
      </c>
      <c r="AJ309" s="352">
        <f t="shared" si="68"/>
        <v>0</v>
      </c>
      <c r="AK309" s="349">
        <f>IF(AA309&gt;0,VLOOKUP(C309,'Reference Data 1'!$N$13:$O$17,2),0)</f>
        <v>0</v>
      </c>
      <c r="AL309" s="346">
        <f t="shared" si="69"/>
        <v>0</v>
      </c>
      <c r="AM309" s="353">
        <f t="shared" si="70"/>
        <v>0</v>
      </c>
      <c r="AN309" s="354">
        <f t="shared" si="71"/>
        <v>0</v>
      </c>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c r="GB309" s="23"/>
      <c r="GC309" s="23"/>
      <c r="GD309" s="23"/>
      <c r="GE309" s="23"/>
      <c r="GF309" s="23"/>
      <c r="GG309" s="23"/>
      <c r="GH309" s="23"/>
      <c r="GI309" s="23"/>
      <c r="GJ309" s="23"/>
      <c r="GK309" s="23"/>
      <c r="GL309" s="23"/>
      <c r="GM309" s="23"/>
      <c r="GN309" s="23"/>
      <c r="GO309" s="23"/>
      <c r="GP309" s="23"/>
      <c r="GQ309" s="23"/>
      <c r="GR309" s="23"/>
      <c r="GS309" s="23"/>
      <c r="GT309" s="23"/>
      <c r="GU309" s="23"/>
      <c r="GV309" s="23"/>
      <c r="GW309" s="23"/>
      <c r="GX309" s="23"/>
      <c r="GY309" s="23"/>
      <c r="GZ309" s="23"/>
      <c r="HA309" s="23"/>
      <c r="HB309" s="23"/>
      <c r="HC309" s="23"/>
      <c r="HD309" s="23"/>
      <c r="HE309" s="23"/>
      <c r="HF309" s="23"/>
      <c r="HG309" s="23"/>
      <c r="HH309" s="23"/>
      <c r="HI309" s="23"/>
      <c r="HJ309" s="23"/>
      <c r="HK309" s="23"/>
    </row>
    <row r="310" spans="1:219" ht="13.9" customHeight="1">
      <c r="A310" s="392"/>
      <c r="B310" s="160"/>
      <c r="C310" s="161"/>
      <c r="D310" s="161"/>
      <c r="E310" s="255"/>
      <c r="F310" s="396">
        <v>0</v>
      </c>
      <c r="G310" s="181"/>
      <c r="H310" s="186"/>
      <c r="I310" s="162"/>
      <c r="J310" s="163"/>
      <c r="K310" s="164"/>
      <c r="L310" s="164"/>
      <c r="M310" s="187"/>
      <c r="N310" s="458"/>
      <c r="O310" s="463"/>
      <c r="P310" s="190"/>
      <c r="Q310" s="165"/>
      <c r="R310" s="166"/>
      <c r="S310" s="191"/>
      <c r="T310" s="195"/>
      <c r="U310" s="167"/>
      <c r="V310" s="196"/>
      <c r="W310" s="199">
        <f t="shared" si="58"/>
        <v>0</v>
      </c>
      <c r="X310" s="344">
        <f>IF(G310&gt;0,HLOOKUP(C310,'Utility Allowances'!$O$33:$S$34,2),0)</f>
        <v>0</v>
      </c>
      <c r="Y310" s="345">
        <f t="shared" si="59"/>
        <v>0</v>
      </c>
      <c r="Z310" s="168">
        <f t="shared" si="60"/>
        <v>0</v>
      </c>
      <c r="AA310" s="346">
        <f t="shared" si="61"/>
        <v>0</v>
      </c>
      <c r="AB310" s="344">
        <f>IF(Y310&gt;0,VLOOKUP($Y310,'Reference Data 2'!$B$7:$C$71,2),0)</f>
        <v>0</v>
      </c>
      <c r="AC310" s="347">
        <f t="shared" si="62"/>
        <v>0</v>
      </c>
      <c r="AD310" s="348">
        <f t="shared" si="63"/>
        <v>0</v>
      </c>
      <c r="AE310" s="349">
        <f>IF(Y310&gt;0,VLOOKUP($Y310,'Reference Data 2'!$B$9:$D$71,3),0)</f>
        <v>0</v>
      </c>
      <c r="AF310" s="347">
        <f t="shared" si="64"/>
        <v>0</v>
      </c>
      <c r="AG310" s="346">
        <f t="shared" si="65"/>
        <v>0</v>
      </c>
      <c r="AH310" s="350">
        <f t="shared" si="66"/>
        <v>0</v>
      </c>
      <c r="AI310" s="351">
        <f t="shared" si="67"/>
        <v>0</v>
      </c>
      <c r="AJ310" s="352">
        <f t="shared" si="68"/>
        <v>0</v>
      </c>
      <c r="AK310" s="349">
        <f>IF(AA310&gt;0,VLOOKUP(C310,'Reference Data 1'!$N$13:$O$17,2),0)</f>
        <v>0</v>
      </c>
      <c r="AL310" s="346">
        <f t="shared" si="69"/>
        <v>0</v>
      </c>
      <c r="AM310" s="353">
        <f t="shared" si="70"/>
        <v>0</v>
      </c>
      <c r="AN310" s="354">
        <f t="shared" si="71"/>
        <v>0</v>
      </c>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c r="GB310" s="23"/>
      <c r="GC310" s="23"/>
      <c r="GD310" s="23"/>
      <c r="GE310" s="23"/>
      <c r="GF310" s="23"/>
      <c r="GG310" s="23"/>
      <c r="GH310" s="23"/>
      <c r="GI310" s="23"/>
      <c r="GJ310" s="23"/>
      <c r="GK310" s="23"/>
      <c r="GL310" s="23"/>
      <c r="GM310" s="23"/>
      <c r="GN310" s="23"/>
      <c r="GO310" s="23"/>
      <c r="GP310" s="23"/>
      <c r="GQ310" s="23"/>
      <c r="GR310" s="23"/>
      <c r="GS310" s="23"/>
      <c r="GT310" s="23"/>
      <c r="GU310" s="23"/>
      <c r="GV310" s="23"/>
      <c r="GW310" s="23"/>
      <c r="GX310" s="23"/>
      <c r="GY310" s="23"/>
      <c r="GZ310" s="23"/>
      <c r="HA310" s="23"/>
      <c r="HB310" s="23"/>
      <c r="HC310" s="23"/>
      <c r="HD310" s="23"/>
      <c r="HE310" s="23"/>
      <c r="HF310" s="23"/>
      <c r="HG310" s="23"/>
      <c r="HH310" s="23"/>
      <c r="HI310" s="23"/>
      <c r="HJ310" s="23"/>
      <c r="HK310" s="23"/>
    </row>
    <row r="311" spans="1:219" ht="13.9" customHeight="1">
      <c r="A311" s="392"/>
      <c r="B311" s="160"/>
      <c r="C311" s="161"/>
      <c r="D311" s="161"/>
      <c r="E311" s="255"/>
      <c r="F311" s="396">
        <v>0</v>
      </c>
      <c r="G311" s="181"/>
      <c r="H311" s="186"/>
      <c r="I311" s="162"/>
      <c r="J311" s="163"/>
      <c r="K311" s="164"/>
      <c r="L311" s="164"/>
      <c r="M311" s="187"/>
      <c r="N311" s="458"/>
      <c r="O311" s="463"/>
      <c r="P311" s="190"/>
      <c r="Q311" s="165"/>
      <c r="R311" s="166"/>
      <c r="S311" s="191"/>
      <c r="T311" s="195"/>
      <c r="U311" s="167"/>
      <c r="V311" s="196"/>
      <c r="W311" s="199">
        <f t="shared" si="58"/>
        <v>0</v>
      </c>
      <c r="X311" s="344">
        <f>IF(G311&gt;0,HLOOKUP(C311,'Utility Allowances'!$O$33:$S$34,2),0)</f>
        <v>0</v>
      </c>
      <c r="Y311" s="345">
        <f t="shared" si="59"/>
        <v>0</v>
      </c>
      <c r="Z311" s="168">
        <f t="shared" si="60"/>
        <v>0</v>
      </c>
      <c r="AA311" s="346">
        <f t="shared" si="61"/>
        <v>0</v>
      </c>
      <c r="AB311" s="344">
        <f>IF(Y311&gt;0,VLOOKUP($Y311,'Reference Data 2'!$B$7:$C$71,2),0)</f>
        <v>0</v>
      </c>
      <c r="AC311" s="347">
        <f t="shared" si="62"/>
        <v>0</v>
      </c>
      <c r="AD311" s="348">
        <f t="shared" si="63"/>
        <v>0</v>
      </c>
      <c r="AE311" s="349">
        <f>IF(Y311&gt;0,VLOOKUP($Y311,'Reference Data 2'!$B$9:$D$71,3),0)</f>
        <v>0</v>
      </c>
      <c r="AF311" s="347">
        <f t="shared" si="64"/>
        <v>0</v>
      </c>
      <c r="AG311" s="346">
        <f t="shared" si="65"/>
        <v>0</v>
      </c>
      <c r="AH311" s="350">
        <f t="shared" si="66"/>
        <v>0</v>
      </c>
      <c r="AI311" s="351">
        <f t="shared" si="67"/>
        <v>0</v>
      </c>
      <c r="AJ311" s="352">
        <f t="shared" si="68"/>
        <v>0</v>
      </c>
      <c r="AK311" s="349">
        <f>IF(AA311&gt;0,VLOOKUP(C311,'Reference Data 1'!$N$13:$O$17,2),0)</f>
        <v>0</v>
      </c>
      <c r="AL311" s="346">
        <f t="shared" si="69"/>
        <v>0</v>
      </c>
      <c r="AM311" s="353">
        <f t="shared" si="70"/>
        <v>0</v>
      </c>
      <c r="AN311" s="354">
        <f t="shared" si="71"/>
        <v>0</v>
      </c>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c r="GB311" s="23"/>
      <c r="GC311" s="23"/>
      <c r="GD311" s="23"/>
      <c r="GE311" s="23"/>
      <c r="GF311" s="23"/>
      <c r="GG311" s="23"/>
      <c r="GH311" s="23"/>
      <c r="GI311" s="23"/>
      <c r="GJ311" s="23"/>
      <c r="GK311" s="23"/>
      <c r="GL311" s="23"/>
      <c r="GM311" s="23"/>
      <c r="GN311" s="23"/>
      <c r="GO311" s="23"/>
      <c r="GP311" s="23"/>
      <c r="GQ311" s="23"/>
      <c r="GR311" s="23"/>
      <c r="GS311" s="23"/>
      <c r="GT311" s="23"/>
      <c r="GU311" s="23"/>
      <c r="GV311" s="23"/>
      <c r="GW311" s="23"/>
      <c r="GX311" s="23"/>
      <c r="GY311" s="23"/>
      <c r="GZ311" s="23"/>
      <c r="HA311" s="23"/>
      <c r="HB311" s="23"/>
      <c r="HC311" s="23"/>
      <c r="HD311" s="23"/>
      <c r="HE311" s="23"/>
      <c r="HF311" s="23"/>
      <c r="HG311" s="23"/>
      <c r="HH311" s="23"/>
      <c r="HI311" s="23"/>
      <c r="HJ311" s="23"/>
      <c r="HK311" s="23"/>
    </row>
    <row r="312" spans="1:219" ht="13.9" customHeight="1">
      <c r="A312" s="392"/>
      <c r="B312" s="160"/>
      <c r="C312" s="161"/>
      <c r="D312" s="161"/>
      <c r="E312" s="255"/>
      <c r="F312" s="396">
        <v>0</v>
      </c>
      <c r="G312" s="181"/>
      <c r="H312" s="186"/>
      <c r="I312" s="162"/>
      <c r="J312" s="163"/>
      <c r="K312" s="164"/>
      <c r="L312" s="164"/>
      <c r="M312" s="187"/>
      <c r="N312" s="458"/>
      <c r="O312" s="463"/>
      <c r="P312" s="190"/>
      <c r="Q312" s="165"/>
      <c r="R312" s="166"/>
      <c r="S312" s="191"/>
      <c r="T312" s="195"/>
      <c r="U312" s="167"/>
      <c r="V312" s="196"/>
      <c r="W312" s="199">
        <f t="shared" si="58"/>
        <v>0</v>
      </c>
      <c r="X312" s="344">
        <f>IF(G312&gt;0,HLOOKUP(C312,'Utility Allowances'!$O$33:$S$34,2),0)</f>
        <v>0</v>
      </c>
      <c r="Y312" s="345">
        <f t="shared" si="59"/>
        <v>0</v>
      </c>
      <c r="Z312" s="168">
        <f t="shared" si="60"/>
        <v>0</v>
      </c>
      <c r="AA312" s="346">
        <f t="shared" si="61"/>
        <v>0</v>
      </c>
      <c r="AB312" s="344">
        <f>IF(Y312&gt;0,VLOOKUP($Y312,'Reference Data 2'!$B$7:$C$71,2),0)</f>
        <v>0</v>
      </c>
      <c r="AC312" s="347">
        <f t="shared" si="62"/>
        <v>0</v>
      </c>
      <c r="AD312" s="348">
        <f t="shared" si="63"/>
        <v>0</v>
      </c>
      <c r="AE312" s="349">
        <f>IF(Y312&gt;0,VLOOKUP($Y312,'Reference Data 2'!$B$9:$D$71,3),0)</f>
        <v>0</v>
      </c>
      <c r="AF312" s="347">
        <f t="shared" si="64"/>
        <v>0</v>
      </c>
      <c r="AG312" s="346">
        <f t="shared" si="65"/>
        <v>0</v>
      </c>
      <c r="AH312" s="350">
        <f t="shared" si="66"/>
        <v>0</v>
      </c>
      <c r="AI312" s="351">
        <f t="shared" si="67"/>
        <v>0</v>
      </c>
      <c r="AJ312" s="352">
        <f t="shared" si="68"/>
        <v>0</v>
      </c>
      <c r="AK312" s="349">
        <f>IF(AA312&gt;0,VLOOKUP(C312,'Reference Data 1'!$N$13:$O$17,2),0)</f>
        <v>0</v>
      </c>
      <c r="AL312" s="346">
        <f t="shared" si="69"/>
        <v>0</v>
      </c>
      <c r="AM312" s="353">
        <f t="shared" si="70"/>
        <v>0</v>
      </c>
      <c r="AN312" s="354">
        <f t="shared" si="71"/>
        <v>0</v>
      </c>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c r="GU312" s="23"/>
      <c r="GV312" s="23"/>
      <c r="GW312" s="23"/>
      <c r="GX312" s="23"/>
      <c r="GY312" s="23"/>
      <c r="GZ312" s="23"/>
      <c r="HA312" s="23"/>
      <c r="HB312" s="23"/>
      <c r="HC312" s="23"/>
      <c r="HD312" s="23"/>
      <c r="HE312" s="23"/>
      <c r="HF312" s="23"/>
      <c r="HG312" s="23"/>
      <c r="HH312" s="23"/>
      <c r="HI312" s="23"/>
      <c r="HJ312" s="23"/>
      <c r="HK312" s="23"/>
    </row>
    <row r="313" spans="1:219" ht="13.9" customHeight="1">
      <c r="A313" s="392"/>
      <c r="B313" s="160"/>
      <c r="C313" s="161"/>
      <c r="D313" s="161"/>
      <c r="E313" s="255"/>
      <c r="F313" s="396">
        <v>0</v>
      </c>
      <c r="G313" s="181"/>
      <c r="H313" s="186"/>
      <c r="I313" s="162"/>
      <c r="J313" s="163"/>
      <c r="K313" s="164"/>
      <c r="L313" s="164"/>
      <c r="M313" s="187"/>
      <c r="N313" s="458"/>
      <c r="O313" s="463"/>
      <c r="P313" s="190"/>
      <c r="Q313" s="165"/>
      <c r="R313" s="166"/>
      <c r="S313" s="191"/>
      <c r="T313" s="195"/>
      <c r="U313" s="167"/>
      <c r="V313" s="196"/>
      <c r="W313" s="199">
        <f t="shared" si="58"/>
        <v>0</v>
      </c>
      <c r="X313" s="344">
        <f>IF(G313&gt;0,HLOOKUP(C313,'Utility Allowances'!$O$33:$S$34,2),0)</f>
        <v>0</v>
      </c>
      <c r="Y313" s="345">
        <f t="shared" si="59"/>
        <v>0</v>
      </c>
      <c r="Z313" s="168">
        <f t="shared" si="60"/>
        <v>0</v>
      </c>
      <c r="AA313" s="346">
        <f t="shared" si="61"/>
        <v>0</v>
      </c>
      <c r="AB313" s="344">
        <f>IF(Y313&gt;0,VLOOKUP($Y313,'Reference Data 2'!$B$7:$C$71,2),0)</f>
        <v>0</v>
      </c>
      <c r="AC313" s="347">
        <f t="shared" si="62"/>
        <v>0</v>
      </c>
      <c r="AD313" s="348">
        <f t="shared" si="63"/>
        <v>0</v>
      </c>
      <c r="AE313" s="349">
        <f>IF(Y313&gt;0,VLOOKUP($Y313,'Reference Data 2'!$B$9:$D$71,3),0)</f>
        <v>0</v>
      </c>
      <c r="AF313" s="347">
        <f t="shared" si="64"/>
        <v>0</v>
      </c>
      <c r="AG313" s="346">
        <f t="shared" si="65"/>
        <v>0</v>
      </c>
      <c r="AH313" s="350">
        <f t="shared" si="66"/>
        <v>0</v>
      </c>
      <c r="AI313" s="351">
        <f t="shared" si="67"/>
        <v>0</v>
      </c>
      <c r="AJ313" s="352">
        <f t="shared" si="68"/>
        <v>0</v>
      </c>
      <c r="AK313" s="349">
        <f>IF(AA313&gt;0,VLOOKUP(C313,'Reference Data 1'!$N$13:$O$17,2),0)</f>
        <v>0</v>
      </c>
      <c r="AL313" s="346">
        <f t="shared" si="69"/>
        <v>0</v>
      </c>
      <c r="AM313" s="353">
        <f t="shared" si="70"/>
        <v>0</v>
      </c>
      <c r="AN313" s="354">
        <f t="shared" si="71"/>
        <v>0</v>
      </c>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3"/>
      <c r="FL313" s="23"/>
      <c r="FM313" s="23"/>
      <c r="FN313" s="23"/>
      <c r="FO313" s="23"/>
      <c r="FP313" s="23"/>
      <c r="FQ313" s="23"/>
      <c r="FR313" s="23"/>
      <c r="FS313" s="23"/>
      <c r="FT313" s="23"/>
      <c r="FU313" s="23"/>
      <c r="FV313" s="23"/>
      <c r="FW313" s="23"/>
      <c r="FX313" s="23"/>
      <c r="FY313" s="23"/>
      <c r="FZ313" s="23"/>
      <c r="GA313" s="23"/>
      <c r="GB313" s="23"/>
      <c r="GC313" s="23"/>
      <c r="GD313" s="23"/>
      <c r="GE313" s="23"/>
      <c r="GF313" s="23"/>
      <c r="GG313" s="23"/>
      <c r="GH313" s="23"/>
      <c r="GI313" s="23"/>
      <c r="GJ313" s="23"/>
      <c r="GK313" s="23"/>
      <c r="GL313" s="23"/>
      <c r="GM313" s="23"/>
      <c r="GN313" s="23"/>
      <c r="GO313" s="23"/>
      <c r="GP313" s="23"/>
      <c r="GQ313" s="23"/>
      <c r="GR313" s="23"/>
      <c r="GS313" s="23"/>
      <c r="GT313" s="23"/>
      <c r="GU313" s="23"/>
      <c r="GV313" s="23"/>
      <c r="GW313" s="23"/>
      <c r="GX313" s="23"/>
      <c r="GY313" s="23"/>
      <c r="GZ313" s="23"/>
      <c r="HA313" s="23"/>
      <c r="HB313" s="23"/>
      <c r="HC313" s="23"/>
      <c r="HD313" s="23"/>
      <c r="HE313" s="23"/>
      <c r="HF313" s="23"/>
      <c r="HG313" s="23"/>
      <c r="HH313" s="23"/>
      <c r="HI313" s="23"/>
      <c r="HJ313" s="23"/>
      <c r="HK313" s="23"/>
    </row>
    <row r="314" spans="1:219" ht="13.9" customHeight="1">
      <c r="A314" s="392"/>
      <c r="B314" s="160"/>
      <c r="C314" s="161"/>
      <c r="D314" s="161"/>
      <c r="E314" s="255"/>
      <c r="F314" s="396">
        <v>0</v>
      </c>
      <c r="G314" s="181"/>
      <c r="H314" s="186"/>
      <c r="I314" s="162"/>
      <c r="J314" s="163"/>
      <c r="K314" s="164"/>
      <c r="L314" s="164"/>
      <c r="M314" s="187"/>
      <c r="N314" s="458"/>
      <c r="O314" s="463"/>
      <c r="P314" s="190"/>
      <c r="Q314" s="165"/>
      <c r="R314" s="166"/>
      <c r="S314" s="191"/>
      <c r="T314" s="195"/>
      <c r="U314" s="167"/>
      <c r="V314" s="196"/>
      <c r="W314" s="199">
        <f t="shared" si="58"/>
        <v>0</v>
      </c>
      <c r="X314" s="344">
        <f>IF(G314&gt;0,HLOOKUP(C314,'Utility Allowances'!$O$33:$S$34,2),0)</f>
        <v>0</v>
      </c>
      <c r="Y314" s="345">
        <f t="shared" si="59"/>
        <v>0</v>
      </c>
      <c r="Z314" s="168">
        <f t="shared" si="60"/>
        <v>0</v>
      </c>
      <c r="AA314" s="346">
        <f t="shared" si="61"/>
        <v>0</v>
      </c>
      <c r="AB314" s="344">
        <f>IF(Y314&gt;0,VLOOKUP($Y314,'Reference Data 2'!$B$7:$C$71,2),0)</f>
        <v>0</v>
      </c>
      <c r="AC314" s="347">
        <f t="shared" si="62"/>
        <v>0</v>
      </c>
      <c r="AD314" s="348">
        <f t="shared" si="63"/>
        <v>0</v>
      </c>
      <c r="AE314" s="349">
        <f>IF(Y314&gt;0,VLOOKUP($Y314,'Reference Data 2'!$B$9:$D$71,3),0)</f>
        <v>0</v>
      </c>
      <c r="AF314" s="347">
        <f t="shared" si="64"/>
        <v>0</v>
      </c>
      <c r="AG314" s="346">
        <f t="shared" si="65"/>
        <v>0</v>
      </c>
      <c r="AH314" s="350">
        <f t="shared" si="66"/>
        <v>0</v>
      </c>
      <c r="AI314" s="351">
        <f t="shared" si="67"/>
        <v>0</v>
      </c>
      <c r="AJ314" s="352">
        <f t="shared" si="68"/>
        <v>0</v>
      </c>
      <c r="AK314" s="349">
        <f>IF(AA314&gt;0,VLOOKUP(C314,'Reference Data 1'!$N$13:$O$17,2),0)</f>
        <v>0</v>
      </c>
      <c r="AL314" s="346">
        <f t="shared" si="69"/>
        <v>0</v>
      </c>
      <c r="AM314" s="353">
        <f t="shared" si="70"/>
        <v>0</v>
      </c>
      <c r="AN314" s="354">
        <f t="shared" si="71"/>
        <v>0</v>
      </c>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c r="GB314" s="23"/>
      <c r="GC314" s="23"/>
      <c r="GD314" s="23"/>
      <c r="GE314" s="23"/>
      <c r="GF314" s="23"/>
      <c r="GG314" s="23"/>
      <c r="GH314" s="23"/>
      <c r="GI314" s="23"/>
      <c r="GJ314" s="23"/>
      <c r="GK314" s="23"/>
      <c r="GL314" s="23"/>
      <c r="GM314" s="23"/>
      <c r="GN314" s="23"/>
      <c r="GO314" s="23"/>
      <c r="GP314" s="23"/>
      <c r="GQ314" s="23"/>
      <c r="GR314" s="23"/>
      <c r="GS314" s="23"/>
      <c r="GT314" s="23"/>
      <c r="GU314" s="23"/>
      <c r="GV314" s="23"/>
      <c r="GW314" s="23"/>
      <c r="GX314" s="23"/>
      <c r="GY314" s="23"/>
      <c r="GZ314" s="23"/>
      <c r="HA314" s="23"/>
      <c r="HB314" s="23"/>
      <c r="HC314" s="23"/>
      <c r="HD314" s="23"/>
      <c r="HE314" s="23"/>
      <c r="HF314" s="23"/>
      <c r="HG314" s="23"/>
      <c r="HH314" s="23"/>
      <c r="HI314" s="23"/>
      <c r="HJ314" s="23"/>
      <c r="HK314" s="23"/>
    </row>
    <row r="315" spans="1:219" ht="13.9" customHeight="1">
      <c r="A315" s="392"/>
      <c r="B315" s="160"/>
      <c r="C315" s="161"/>
      <c r="D315" s="161"/>
      <c r="E315" s="255"/>
      <c r="F315" s="396">
        <v>0</v>
      </c>
      <c r="G315" s="181"/>
      <c r="H315" s="186"/>
      <c r="I315" s="162"/>
      <c r="J315" s="163"/>
      <c r="K315" s="164"/>
      <c r="L315" s="164"/>
      <c r="M315" s="187"/>
      <c r="N315" s="458"/>
      <c r="O315" s="463"/>
      <c r="P315" s="190"/>
      <c r="Q315" s="165"/>
      <c r="R315" s="166"/>
      <c r="S315" s="191"/>
      <c r="T315" s="195"/>
      <c r="U315" s="167"/>
      <c r="V315" s="196"/>
      <c r="W315" s="199">
        <f t="shared" si="58"/>
        <v>0</v>
      </c>
      <c r="X315" s="344">
        <f>IF(G315&gt;0,HLOOKUP(C315,'Utility Allowances'!$O$33:$S$34,2),0)</f>
        <v>0</v>
      </c>
      <c r="Y315" s="345">
        <f t="shared" si="59"/>
        <v>0</v>
      </c>
      <c r="Z315" s="168">
        <f t="shared" si="60"/>
        <v>0</v>
      </c>
      <c r="AA315" s="346">
        <f t="shared" si="61"/>
        <v>0</v>
      </c>
      <c r="AB315" s="344">
        <f>IF(Y315&gt;0,VLOOKUP($Y315,'Reference Data 2'!$B$7:$C$71,2),0)</f>
        <v>0</v>
      </c>
      <c r="AC315" s="347">
        <f t="shared" si="62"/>
        <v>0</v>
      </c>
      <c r="AD315" s="348">
        <f t="shared" si="63"/>
        <v>0</v>
      </c>
      <c r="AE315" s="349">
        <f>IF(Y315&gt;0,VLOOKUP($Y315,'Reference Data 2'!$B$9:$D$71,3),0)</f>
        <v>0</v>
      </c>
      <c r="AF315" s="347">
        <f t="shared" si="64"/>
        <v>0</v>
      </c>
      <c r="AG315" s="346">
        <f t="shared" si="65"/>
        <v>0</v>
      </c>
      <c r="AH315" s="350">
        <f t="shared" si="66"/>
        <v>0</v>
      </c>
      <c r="AI315" s="351">
        <f t="shared" si="67"/>
        <v>0</v>
      </c>
      <c r="AJ315" s="352">
        <f t="shared" si="68"/>
        <v>0</v>
      </c>
      <c r="AK315" s="349">
        <f>IF(AA315&gt;0,VLOOKUP(C315,'Reference Data 1'!$N$13:$O$17,2),0)</f>
        <v>0</v>
      </c>
      <c r="AL315" s="346">
        <f t="shared" si="69"/>
        <v>0</v>
      </c>
      <c r="AM315" s="353">
        <f t="shared" si="70"/>
        <v>0</v>
      </c>
      <c r="AN315" s="354">
        <f t="shared" si="71"/>
        <v>0</v>
      </c>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3"/>
      <c r="FK315" s="23"/>
      <c r="FL315" s="23"/>
      <c r="FM315" s="23"/>
      <c r="FN315" s="23"/>
      <c r="FO315" s="23"/>
      <c r="FP315" s="23"/>
      <c r="FQ315" s="23"/>
      <c r="FR315" s="23"/>
      <c r="FS315" s="23"/>
      <c r="FT315" s="23"/>
      <c r="FU315" s="23"/>
      <c r="FV315" s="23"/>
      <c r="FW315" s="23"/>
      <c r="FX315" s="23"/>
      <c r="FY315" s="23"/>
      <c r="FZ315" s="23"/>
      <c r="GA315" s="23"/>
      <c r="GB315" s="23"/>
      <c r="GC315" s="23"/>
      <c r="GD315" s="23"/>
      <c r="GE315" s="23"/>
      <c r="GF315" s="23"/>
      <c r="GG315" s="23"/>
      <c r="GH315" s="23"/>
      <c r="GI315" s="23"/>
      <c r="GJ315" s="23"/>
      <c r="GK315" s="23"/>
      <c r="GL315" s="23"/>
      <c r="GM315" s="23"/>
      <c r="GN315" s="23"/>
      <c r="GO315" s="23"/>
      <c r="GP315" s="23"/>
      <c r="GQ315" s="23"/>
      <c r="GR315" s="23"/>
      <c r="GS315" s="23"/>
      <c r="GT315" s="23"/>
      <c r="GU315" s="23"/>
      <c r="GV315" s="23"/>
      <c r="GW315" s="23"/>
      <c r="GX315" s="23"/>
      <c r="GY315" s="23"/>
      <c r="GZ315" s="23"/>
      <c r="HA315" s="23"/>
      <c r="HB315" s="23"/>
      <c r="HC315" s="23"/>
      <c r="HD315" s="23"/>
      <c r="HE315" s="23"/>
      <c r="HF315" s="23"/>
      <c r="HG315" s="23"/>
      <c r="HH315" s="23"/>
      <c r="HI315" s="23"/>
      <c r="HJ315" s="23"/>
      <c r="HK315" s="23"/>
    </row>
    <row r="316" spans="1:219" ht="13.9" customHeight="1">
      <c r="A316" s="392"/>
      <c r="B316" s="160"/>
      <c r="C316" s="161"/>
      <c r="D316" s="161"/>
      <c r="E316" s="255"/>
      <c r="F316" s="396">
        <v>0</v>
      </c>
      <c r="G316" s="181"/>
      <c r="H316" s="186"/>
      <c r="I316" s="162"/>
      <c r="J316" s="163"/>
      <c r="K316" s="164"/>
      <c r="L316" s="164"/>
      <c r="M316" s="187"/>
      <c r="N316" s="458"/>
      <c r="O316" s="463"/>
      <c r="P316" s="190"/>
      <c r="Q316" s="165"/>
      <c r="R316" s="166"/>
      <c r="S316" s="191"/>
      <c r="T316" s="195"/>
      <c r="U316" s="167"/>
      <c r="V316" s="196"/>
      <c r="W316" s="199">
        <f t="shared" si="58"/>
        <v>0</v>
      </c>
      <c r="X316" s="344">
        <f>IF(G316&gt;0,HLOOKUP(C316,'Utility Allowances'!$O$33:$S$34,2),0)</f>
        <v>0</v>
      </c>
      <c r="Y316" s="345">
        <f t="shared" si="59"/>
        <v>0</v>
      </c>
      <c r="Z316" s="168">
        <f t="shared" si="60"/>
        <v>0</v>
      </c>
      <c r="AA316" s="346">
        <f t="shared" si="61"/>
        <v>0</v>
      </c>
      <c r="AB316" s="344">
        <f>IF(Y316&gt;0,VLOOKUP($Y316,'Reference Data 2'!$B$7:$C$71,2),0)</f>
        <v>0</v>
      </c>
      <c r="AC316" s="347">
        <f t="shared" si="62"/>
        <v>0</v>
      </c>
      <c r="AD316" s="348">
        <f t="shared" si="63"/>
        <v>0</v>
      </c>
      <c r="AE316" s="349">
        <f>IF(Y316&gt;0,VLOOKUP($Y316,'Reference Data 2'!$B$9:$D$71,3),0)</f>
        <v>0</v>
      </c>
      <c r="AF316" s="347">
        <f t="shared" si="64"/>
        <v>0</v>
      </c>
      <c r="AG316" s="346">
        <f t="shared" si="65"/>
        <v>0</v>
      </c>
      <c r="AH316" s="350">
        <f t="shared" si="66"/>
        <v>0</v>
      </c>
      <c r="AI316" s="351">
        <f t="shared" si="67"/>
        <v>0</v>
      </c>
      <c r="AJ316" s="352">
        <f t="shared" si="68"/>
        <v>0</v>
      </c>
      <c r="AK316" s="349">
        <f>IF(AA316&gt;0,VLOOKUP(C316,'Reference Data 1'!$N$13:$O$17,2),0)</f>
        <v>0</v>
      </c>
      <c r="AL316" s="346">
        <f t="shared" si="69"/>
        <v>0</v>
      </c>
      <c r="AM316" s="353">
        <f t="shared" si="70"/>
        <v>0</v>
      </c>
      <c r="AN316" s="354">
        <f t="shared" si="71"/>
        <v>0</v>
      </c>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c r="GB316" s="23"/>
      <c r="GC316" s="23"/>
      <c r="GD316" s="23"/>
      <c r="GE316" s="23"/>
      <c r="GF316" s="23"/>
      <c r="GG316" s="23"/>
      <c r="GH316" s="23"/>
      <c r="GI316" s="23"/>
      <c r="GJ316" s="23"/>
      <c r="GK316" s="23"/>
      <c r="GL316" s="23"/>
      <c r="GM316" s="23"/>
      <c r="GN316" s="23"/>
      <c r="GO316" s="23"/>
      <c r="GP316" s="23"/>
      <c r="GQ316" s="23"/>
      <c r="GR316" s="23"/>
      <c r="GS316" s="23"/>
      <c r="GT316" s="23"/>
      <c r="GU316" s="23"/>
      <c r="GV316" s="23"/>
      <c r="GW316" s="23"/>
      <c r="GX316" s="23"/>
      <c r="GY316" s="23"/>
      <c r="GZ316" s="23"/>
      <c r="HA316" s="23"/>
      <c r="HB316" s="23"/>
      <c r="HC316" s="23"/>
      <c r="HD316" s="23"/>
      <c r="HE316" s="23"/>
      <c r="HF316" s="23"/>
      <c r="HG316" s="23"/>
      <c r="HH316" s="23"/>
      <c r="HI316" s="23"/>
      <c r="HJ316" s="23"/>
      <c r="HK316" s="23"/>
    </row>
    <row r="317" spans="1:219" ht="13.9" customHeight="1">
      <c r="A317" s="392"/>
      <c r="B317" s="160"/>
      <c r="C317" s="161"/>
      <c r="D317" s="161"/>
      <c r="E317" s="255"/>
      <c r="F317" s="396">
        <v>0</v>
      </c>
      <c r="G317" s="181"/>
      <c r="H317" s="186"/>
      <c r="I317" s="162"/>
      <c r="J317" s="163"/>
      <c r="K317" s="164"/>
      <c r="L317" s="164"/>
      <c r="M317" s="187"/>
      <c r="N317" s="458"/>
      <c r="O317" s="463"/>
      <c r="P317" s="190"/>
      <c r="Q317" s="165"/>
      <c r="R317" s="166"/>
      <c r="S317" s="191"/>
      <c r="T317" s="195"/>
      <c r="U317" s="167"/>
      <c r="V317" s="196"/>
      <c r="W317" s="199">
        <f t="shared" si="58"/>
        <v>0</v>
      </c>
      <c r="X317" s="344">
        <f>IF(G317&gt;0,HLOOKUP(C317,'Utility Allowances'!$O$33:$S$34,2),0)</f>
        <v>0</v>
      </c>
      <c r="Y317" s="345">
        <f t="shared" si="59"/>
        <v>0</v>
      </c>
      <c r="Z317" s="168">
        <f t="shared" si="60"/>
        <v>0</v>
      </c>
      <c r="AA317" s="346">
        <f t="shared" si="61"/>
        <v>0</v>
      </c>
      <c r="AB317" s="344">
        <f>IF(Y317&gt;0,VLOOKUP($Y317,'Reference Data 2'!$B$7:$C$71,2),0)</f>
        <v>0</v>
      </c>
      <c r="AC317" s="347">
        <f t="shared" si="62"/>
        <v>0</v>
      </c>
      <c r="AD317" s="348">
        <f t="shared" si="63"/>
        <v>0</v>
      </c>
      <c r="AE317" s="349">
        <f>IF(Y317&gt;0,VLOOKUP($Y317,'Reference Data 2'!$B$9:$D$71,3),0)</f>
        <v>0</v>
      </c>
      <c r="AF317" s="347">
        <f t="shared" si="64"/>
        <v>0</v>
      </c>
      <c r="AG317" s="346">
        <f t="shared" si="65"/>
        <v>0</v>
      </c>
      <c r="AH317" s="350">
        <f t="shared" si="66"/>
        <v>0</v>
      </c>
      <c r="AI317" s="351">
        <f t="shared" si="67"/>
        <v>0</v>
      </c>
      <c r="AJ317" s="352">
        <f t="shared" si="68"/>
        <v>0</v>
      </c>
      <c r="AK317" s="349">
        <f>IF(AA317&gt;0,VLOOKUP(C317,'Reference Data 1'!$N$13:$O$17,2),0)</f>
        <v>0</v>
      </c>
      <c r="AL317" s="346">
        <f t="shared" si="69"/>
        <v>0</v>
      </c>
      <c r="AM317" s="353">
        <f t="shared" si="70"/>
        <v>0</v>
      </c>
      <c r="AN317" s="354">
        <f t="shared" si="71"/>
        <v>0</v>
      </c>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3"/>
      <c r="FK317" s="23"/>
      <c r="FL317" s="23"/>
      <c r="FM317" s="23"/>
      <c r="FN317" s="23"/>
      <c r="FO317" s="23"/>
      <c r="FP317" s="23"/>
      <c r="FQ317" s="23"/>
      <c r="FR317" s="23"/>
      <c r="FS317" s="23"/>
      <c r="FT317" s="23"/>
      <c r="FU317" s="23"/>
      <c r="FV317" s="23"/>
      <c r="FW317" s="23"/>
      <c r="FX317" s="23"/>
      <c r="FY317" s="23"/>
      <c r="FZ317" s="23"/>
      <c r="GA317" s="23"/>
      <c r="GB317" s="23"/>
      <c r="GC317" s="23"/>
      <c r="GD317" s="23"/>
      <c r="GE317" s="23"/>
      <c r="GF317" s="23"/>
      <c r="GG317" s="23"/>
      <c r="GH317" s="23"/>
      <c r="GI317" s="23"/>
      <c r="GJ317" s="23"/>
      <c r="GK317" s="23"/>
      <c r="GL317" s="23"/>
      <c r="GM317" s="23"/>
      <c r="GN317" s="23"/>
      <c r="GO317" s="23"/>
      <c r="GP317" s="23"/>
      <c r="GQ317" s="23"/>
      <c r="GR317" s="23"/>
      <c r="GS317" s="23"/>
      <c r="GT317" s="23"/>
      <c r="GU317" s="23"/>
      <c r="GV317" s="23"/>
      <c r="GW317" s="23"/>
      <c r="GX317" s="23"/>
      <c r="GY317" s="23"/>
      <c r="GZ317" s="23"/>
      <c r="HA317" s="23"/>
      <c r="HB317" s="23"/>
      <c r="HC317" s="23"/>
      <c r="HD317" s="23"/>
      <c r="HE317" s="23"/>
      <c r="HF317" s="23"/>
      <c r="HG317" s="23"/>
      <c r="HH317" s="23"/>
      <c r="HI317" s="23"/>
      <c r="HJ317" s="23"/>
      <c r="HK317" s="23"/>
    </row>
    <row r="318" spans="1:219" ht="13.9" customHeight="1">
      <c r="A318" s="392"/>
      <c r="B318" s="160"/>
      <c r="C318" s="161"/>
      <c r="D318" s="161"/>
      <c r="E318" s="255"/>
      <c r="F318" s="396">
        <v>0</v>
      </c>
      <c r="G318" s="181"/>
      <c r="H318" s="186"/>
      <c r="I318" s="162"/>
      <c r="J318" s="163"/>
      <c r="K318" s="164"/>
      <c r="L318" s="164"/>
      <c r="M318" s="187"/>
      <c r="N318" s="458"/>
      <c r="O318" s="463"/>
      <c r="P318" s="190"/>
      <c r="Q318" s="165"/>
      <c r="R318" s="166"/>
      <c r="S318" s="191"/>
      <c r="T318" s="195"/>
      <c r="U318" s="167"/>
      <c r="V318" s="196"/>
      <c r="W318" s="199">
        <f t="shared" si="58"/>
        <v>0</v>
      </c>
      <c r="X318" s="344">
        <f>IF(G318&gt;0,HLOOKUP(C318,'Utility Allowances'!$O$33:$S$34,2),0)</f>
        <v>0</v>
      </c>
      <c r="Y318" s="345">
        <f t="shared" si="59"/>
        <v>0</v>
      </c>
      <c r="Z318" s="168">
        <f t="shared" si="60"/>
        <v>0</v>
      </c>
      <c r="AA318" s="346">
        <f t="shared" si="61"/>
        <v>0</v>
      </c>
      <c r="AB318" s="344">
        <f>IF(Y318&gt;0,VLOOKUP($Y318,'Reference Data 2'!$B$7:$C$71,2),0)</f>
        <v>0</v>
      </c>
      <c r="AC318" s="347">
        <f t="shared" si="62"/>
        <v>0</v>
      </c>
      <c r="AD318" s="348">
        <f t="shared" si="63"/>
        <v>0</v>
      </c>
      <c r="AE318" s="349">
        <f>IF(Y318&gt;0,VLOOKUP($Y318,'Reference Data 2'!$B$9:$D$71,3),0)</f>
        <v>0</v>
      </c>
      <c r="AF318" s="347">
        <f t="shared" si="64"/>
        <v>0</v>
      </c>
      <c r="AG318" s="346">
        <f t="shared" si="65"/>
        <v>0</v>
      </c>
      <c r="AH318" s="350">
        <f t="shared" si="66"/>
        <v>0</v>
      </c>
      <c r="AI318" s="351">
        <f t="shared" si="67"/>
        <v>0</v>
      </c>
      <c r="AJ318" s="352">
        <f t="shared" si="68"/>
        <v>0</v>
      </c>
      <c r="AK318" s="349">
        <f>IF(AA318&gt;0,VLOOKUP(C318,'Reference Data 1'!$N$13:$O$17,2),0)</f>
        <v>0</v>
      </c>
      <c r="AL318" s="346">
        <f t="shared" si="69"/>
        <v>0</v>
      </c>
      <c r="AM318" s="353">
        <f t="shared" si="70"/>
        <v>0</v>
      </c>
      <c r="AN318" s="354">
        <f t="shared" si="71"/>
        <v>0</v>
      </c>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3"/>
      <c r="FK318" s="23"/>
      <c r="FL318" s="23"/>
      <c r="FM318" s="23"/>
      <c r="FN318" s="23"/>
      <c r="FO318" s="23"/>
      <c r="FP318" s="23"/>
      <c r="FQ318" s="23"/>
      <c r="FR318" s="23"/>
      <c r="FS318" s="23"/>
      <c r="FT318" s="23"/>
      <c r="FU318" s="23"/>
      <c r="FV318" s="23"/>
      <c r="FW318" s="23"/>
      <c r="FX318" s="23"/>
      <c r="FY318" s="23"/>
      <c r="FZ318" s="23"/>
      <c r="GA318" s="23"/>
      <c r="GB318" s="23"/>
      <c r="GC318" s="23"/>
      <c r="GD318" s="23"/>
      <c r="GE318" s="23"/>
      <c r="GF318" s="23"/>
      <c r="GG318" s="23"/>
      <c r="GH318" s="23"/>
      <c r="GI318" s="23"/>
      <c r="GJ318" s="23"/>
      <c r="GK318" s="23"/>
      <c r="GL318" s="23"/>
      <c r="GM318" s="23"/>
      <c r="GN318" s="23"/>
      <c r="GO318" s="23"/>
      <c r="GP318" s="23"/>
      <c r="GQ318" s="23"/>
      <c r="GR318" s="23"/>
      <c r="GS318" s="23"/>
      <c r="GT318" s="23"/>
      <c r="GU318" s="23"/>
      <c r="GV318" s="23"/>
      <c r="GW318" s="23"/>
      <c r="GX318" s="23"/>
      <c r="GY318" s="23"/>
      <c r="GZ318" s="23"/>
      <c r="HA318" s="23"/>
      <c r="HB318" s="23"/>
      <c r="HC318" s="23"/>
      <c r="HD318" s="23"/>
      <c r="HE318" s="23"/>
      <c r="HF318" s="23"/>
      <c r="HG318" s="23"/>
      <c r="HH318" s="23"/>
      <c r="HI318" s="23"/>
      <c r="HJ318" s="23"/>
      <c r="HK318" s="23"/>
    </row>
    <row r="319" spans="1:219" ht="13.9" customHeight="1">
      <c r="A319" s="392"/>
      <c r="B319" s="160"/>
      <c r="C319" s="161"/>
      <c r="D319" s="161"/>
      <c r="E319" s="255"/>
      <c r="F319" s="396">
        <v>0</v>
      </c>
      <c r="G319" s="181"/>
      <c r="H319" s="186"/>
      <c r="I319" s="162"/>
      <c r="J319" s="163"/>
      <c r="K319" s="164"/>
      <c r="L319" s="164"/>
      <c r="M319" s="187"/>
      <c r="N319" s="458"/>
      <c r="O319" s="463"/>
      <c r="P319" s="190"/>
      <c r="Q319" s="165"/>
      <c r="R319" s="166"/>
      <c r="S319" s="191"/>
      <c r="T319" s="195"/>
      <c r="U319" s="167"/>
      <c r="V319" s="196"/>
      <c r="W319" s="199">
        <f t="shared" si="58"/>
        <v>0</v>
      </c>
      <c r="X319" s="344">
        <f>IF(G319&gt;0,HLOOKUP(C319,'Utility Allowances'!$O$33:$S$34,2),0)</f>
        <v>0</v>
      </c>
      <c r="Y319" s="345">
        <f t="shared" si="59"/>
        <v>0</v>
      </c>
      <c r="Z319" s="168">
        <f t="shared" si="60"/>
        <v>0</v>
      </c>
      <c r="AA319" s="346">
        <f t="shared" si="61"/>
        <v>0</v>
      </c>
      <c r="AB319" s="344">
        <f>IF(Y319&gt;0,VLOOKUP($Y319,'Reference Data 2'!$B$7:$C$71,2),0)</f>
        <v>0</v>
      </c>
      <c r="AC319" s="347">
        <f t="shared" si="62"/>
        <v>0</v>
      </c>
      <c r="AD319" s="348">
        <f t="shared" si="63"/>
        <v>0</v>
      </c>
      <c r="AE319" s="349">
        <f>IF(Y319&gt;0,VLOOKUP($Y319,'Reference Data 2'!$B$9:$D$71,3),0)</f>
        <v>0</v>
      </c>
      <c r="AF319" s="347">
        <f t="shared" si="64"/>
        <v>0</v>
      </c>
      <c r="AG319" s="346">
        <f t="shared" si="65"/>
        <v>0</v>
      </c>
      <c r="AH319" s="350">
        <f t="shared" si="66"/>
        <v>0</v>
      </c>
      <c r="AI319" s="351">
        <f t="shared" si="67"/>
        <v>0</v>
      </c>
      <c r="AJ319" s="352">
        <f t="shared" si="68"/>
        <v>0</v>
      </c>
      <c r="AK319" s="349">
        <f>IF(AA319&gt;0,VLOOKUP(C319,'Reference Data 1'!$N$13:$O$17,2),0)</f>
        <v>0</v>
      </c>
      <c r="AL319" s="346">
        <f t="shared" si="69"/>
        <v>0</v>
      </c>
      <c r="AM319" s="353">
        <f t="shared" si="70"/>
        <v>0</v>
      </c>
      <c r="AN319" s="354">
        <f t="shared" si="71"/>
        <v>0</v>
      </c>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c r="GB319" s="23"/>
      <c r="GC319" s="23"/>
      <c r="GD319" s="23"/>
      <c r="GE319" s="23"/>
      <c r="GF319" s="23"/>
      <c r="GG319" s="23"/>
      <c r="GH319" s="23"/>
      <c r="GI319" s="23"/>
      <c r="GJ319" s="23"/>
      <c r="GK319" s="23"/>
      <c r="GL319" s="23"/>
      <c r="GM319" s="23"/>
      <c r="GN319" s="23"/>
      <c r="GO319" s="23"/>
      <c r="GP319" s="23"/>
      <c r="GQ319" s="23"/>
      <c r="GR319" s="23"/>
      <c r="GS319" s="23"/>
      <c r="GT319" s="23"/>
      <c r="GU319" s="23"/>
      <c r="GV319" s="23"/>
      <c r="GW319" s="23"/>
      <c r="GX319" s="23"/>
      <c r="GY319" s="23"/>
      <c r="GZ319" s="23"/>
      <c r="HA319" s="23"/>
      <c r="HB319" s="23"/>
      <c r="HC319" s="23"/>
      <c r="HD319" s="23"/>
      <c r="HE319" s="23"/>
      <c r="HF319" s="23"/>
      <c r="HG319" s="23"/>
      <c r="HH319" s="23"/>
      <c r="HI319" s="23"/>
      <c r="HJ319" s="23"/>
      <c r="HK319" s="23"/>
    </row>
    <row r="320" spans="1:219" ht="13.9" customHeight="1">
      <c r="A320" s="392"/>
      <c r="B320" s="160"/>
      <c r="C320" s="161"/>
      <c r="D320" s="161"/>
      <c r="E320" s="255"/>
      <c r="F320" s="396">
        <v>0</v>
      </c>
      <c r="G320" s="181"/>
      <c r="H320" s="186"/>
      <c r="I320" s="162"/>
      <c r="J320" s="163"/>
      <c r="K320" s="164"/>
      <c r="L320" s="164"/>
      <c r="M320" s="187"/>
      <c r="N320" s="458"/>
      <c r="O320" s="463"/>
      <c r="P320" s="190"/>
      <c r="Q320" s="165"/>
      <c r="R320" s="166"/>
      <c r="S320" s="191"/>
      <c r="T320" s="195"/>
      <c r="U320" s="167"/>
      <c r="V320" s="196"/>
      <c r="W320" s="199">
        <f t="shared" si="58"/>
        <v>0</v>
      </c>
      <c r="X320" s="344">
        <f>IF(G320&gt;0,HLOOKUP(C320,'Utility Allowances'!$O$33:$S$34,2),0)</f>
        <v>0</v>
      </c>
      <c r="Y320" s="345">
        <f t="shared" si="59"/>
        <v>0</v>
      </c>
      <c r="Z320" s="168">
        <f t="shared" si="60"/>
        <v>0</v>
      </c>
      <c r="AA320" s="346">
        <f t="shared" si="61"/>
        <v>0</v>
      </c>
      <c r="AB320" s="344">
        <f>IF(Y320&gt;0,VLOOKUP($Y320,'Reference Data 2'!$B$7:$C$71,2),0)</f>
        <v>0</v>
      </c>
      <c r="AC320" s="347">
        <f t="shared" si="62"/>
        <v>0</v>
      </c>
      <c r="AD320" s="348">
        <f t="shared" si="63"/>
        <v>0</v>
      </c>
      <c r="AE320" s="349">
        <f>IF(Y320&gt;0,VLOOKUP($Y320,'Reference Data 2'!$B$9:$D$71,3),0)</f>
        <v>0</v>
      </c>
      <c r="AF320" s="347">
        <f t="shared" si="64"/>
        <v>0</v>
      </c>
      <c r="AG320" s="346">
        <f t="shared" si="65"/>
        <v>0</v>
      </c>
      <c r="AH320" s="350">
        <f t="shared" si="66"/>
        <v>0</v>
      </c>
      <c r="AI320" s="351">
        <f t="shared" si="67"/>
        <v>0</v>
      </c>
      <c r="AJ320" s="352">
        <f t="shared" si="68"/>
        <v>0</v>
      </c>
      <c r="AK320" s="349">
        <f>IF(AA320&gt;0,VLOOKUP(C320,'Reference Data 1'!$N$13:$O$17,2),0)</f>
        <v>0</v>
      </c>
      <c r="AL320" s="346">
        <f t="shared" si="69"/>
        <v>0</v>
      </c>
      <c r="AM320" s="353">
        <f t="shared" si="70"/>
        <v>0</v>
      </c>
      <c r="AN320" s="354">
        <f t="shared" si="71"/>
        <v>0</v>
      </c>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c r="GU320" s="23"/>
      <c r="GV320" s="23"/>
      <c r="GW320" s="23"/>
      <c r="GX320" s="23"/>
      <c r="GY320" s="23"/>
      <c r="GZ320" s="23"/>
      <c r="HA320" s="23"/>
      <c r="HB320" s="23"/>
      <c r="HC320" s="23"/>
      <c r="HD320" s="23"/>
      <c r="HE320" s="23"/>
      <c r="HF320" s="23"/>
      <c r="HG320" s="23"/>
      <c r="HH320" s="23"/>
      <c r="HI320" s="23"/>
      <c r="HJ320" s="23"/>
      <c r="HK320" s="23"/>
    </row>
    <row r="321" spans="1:219" ht="13.9" customHeight="1">
      <c r="A321" s="392"/>
      <c r="B321" s="160"/>
      <c r="C321" s="161"/>
      <c r="D321" s="161"/>
      <c r="E321" s="255"/>
      <c r="F321" s="396">
        <v>0</v>
      </c>
      <c r="G321" s="181"/>
      <c r="H321" s="186"/>
      <c r="I321" s="162"/>
      <c r="J321" s="163"/>
      <c r="K321" s="164"/>
      <c r="L321" s="164"/>
      <c r="M321" s="187"/>
      <c r="N321" s="458"/>
      <c r="O321" s="463"/>
      <c r="P321" s="190"/>
      <c r="Q321" s="165"/>
      <c r="R321" s="166"/>
      <c r="S321" s="191"/>
      <c r="T321" s="195"/>
      <c r="U321" s="167"/>
      <c r="V321" s="196"/>
      <c r="W321" s="199">
        <f t="shared" si="58"/>
        <v>0</v>
      </c>
      <c r="X321" s="344">
        <f>IF(G321&gt;0,HLOOKUP(C321,'Utility Allowances'!$O$33:$S$34,2),0)</f>
        <v>0</v>
      </c>
      <c r="Y321" s="345">
        <f t="shared" si="59"/>
        <v>0</v>
      </c>
      <c r="Z321" s="168">
        <f t="shared" si="60"/>
        <v>0</v>
      </c>
      <c r="AA321" s="346">
        <f t="shared" si="61"/>
        <v>0</v>
      </c>
      <c r="AB321" s="344">
        <f>IF(Y321&gt;0,VLOOKUP($Y321,'Reference Data 2'!$B$7:$C$71,2),0)</f>
        <v>0</v>
      </c>
      <c r="AC321" s="347">
        <f t="shared" si="62"/>
        <v>0</v>
      </c>
      <c r="AD321" s="348">
        <f t="shared" si="63"/>
        <v>0</v>
      </c>
      <c r="AE321" s="349">
        <f>IF(Y321&gt;0,VLOOKUP($Y321,'Reference Data 2'!$B$9:$D$71,3),0)</f>
        <v>0</v>
      </c>
      <c r="AF321" s="347">
        <f t="shared" si="64"/>
        <v>0</v>
      </c>
      <c r="AG321" s="346">
        <f t="shared" si="65"/>
        <v>0</v>
      </c>
      <c r="AH321" s="350">
        <f t="shared" si="66"/>
        <v>0</v>
      </c>
      <c r="AI321" s="351">
        <f t="shared" si="67"/>
        <v>0</v>
      </c>
      <c r="AJ321" s="352">
        <f t="shared" si="68"/>
        <v>0</v>
      </c>
      <c r="AK321" s="349">
        <f>IF(AA321&gt;0,VLOOKUP(C321,'Reference Data 1'!$N$13:$O$17,2),0)</f>
        <v>0</v>
      </c>
      <c r="AL321" s="346">
        <f t="shared" si="69"/>
        <v>0</v>
      </c>
      <c r="AM321" s="353">
        <f t="shared" si="70"/>
        <v>0</v>
      </c>
      <c r="AN321" s="354">
        <f t="shared" si="71"/>
        <v>0</v>
      </c>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3"/>
      <c r="FK321" s="23"/>
      <c r="FL321" s="23"/>
      <c r="FM321" s="23"/>
      <c r="FN321" s="23"/>
      <c r="FO321" s="23"/>
      <c r="FP321" s="23"/>
      <c r="FQ321" s="23"/>
      <c r="FR321" s="23"/>
      <c r="FS321" s="23"/>
      <c r="FT321" s="23"/>
      <c r="FU321" s="23"/>
      <c r="FV321" s="23"/>
      <c r="FW321" s="23"/>
      <c r="FX321" s="23"/>
      <c r="FY321" s="23"/>
      <c r="FZ321" s="23"/>
      <c r="GA321" s="23"/>
      <c r="GB321" s="23"/>
      <c r="GC321" s="23"/>
      <c r="GD321" s="23"/>
      <c r="GE321" s="23"/>
      <c r="GF321" s="23"/>
      <c r="GG321" s="23"/>
      <c r="GH321" s="23"/>
      <c r="GI321" s="23"/>
      <c r="GJ321" s="23"/>
      <c r="GK321" s="23"/>
      <c r="GL321" s="23"/>
      <c r="GM321" s="23"/>
      <c r="GN321" s="23"/>
      <c r="GO321" s="23"/>
      <c r="GP321" s="23"/>
      <c r="GQ321" s="23"/>
      <c r="GR321" s="23"/>
      <c r="GS321" s="23"/>
      <c r="GT321" s="23"/>
      <c r="GU321" s="23"/>
      <c r="GV321" s="23"/>
      <c r="GW321" s="23"/>
      <c r="GX321" s="23"/>
      <c r="GY321" s="23"/>
      <c r="GZ321" s="23"/>
      <c r="HA321" s="23"/>
      <c r="HB321" s="23"/>
      <c r="HC321" s="23"/>
      <c r="HD321" s="23"/>
      <c r="HE321" s="23"/>
      <c r="HF321" s="23"/>
      <c r="HG321" s="23"/>
      <c r="HH321" s="23"/>
      <c r="HI321" s="23"/>
      <c r="HJ321" s="23"/>
      <c r="HK321" s="23"/>
    </row>
    <row r="322" spans="1:219" ht="13.9" customHeight="1">
      <c r="A322" s="392"/>
      <c r="B322" s="160"/>
      <c r="C322" s="161"/>
      <c r="D322" s="161"/>
      <c r="E322" s="255"/>
      <c r="F322" s="396">
        <v>0</v>
      </c>
      <c r="G322" s="181"/>
      <c r="H322" s="186"/>
      <c r="I322" s="162"/>
      <c r="J322" s="163"/>
      <c r="K322" s="164"/>
      <c r="L322" s="164"/>
      <c r="M322" s="187"/>
      <c r="N322" s="458"/>
      <c r="O322" s="463"/>
      <c r="P322" s="190"/>
      <c r="Q322" s="165"/>
      <c r="R322" s="166"/>
      <c r="S322" s="191"/>
      <c r="T322" s="195"/>
      <c r="U322" s="167"/>
      <c r="V322" s="196"/>
      <c r="W322" s="199">
        <f t="shared" si="58"/>
        <v>0</v>
      </c>
      <c r="X322" s="344">
        <f>IF(G322&gt;0,HLOOKUP(C322,'Utility Allowances'!$O$33:$S$34,2),0)</f>
        <v>0</v>
      </c>
      <c r="Y322" s="345">
        <f t="shared" si="59"/>
        <v>0</v>
      </c>
      <c r="Z322" s="168">
        <f t="shared" si="60"/>
        <v>0</v>
      </c>
      <c r="AA322" s="346">
        <f t="shared" si="61"/>
        <v>0</v>
      </c>
      <c r="AB322" s="344">
        <f>IF(Y322&gt;0,VLOOKUP($Y322,'Reference Data 2'!$B$7:$C$71,2),0)</f>
        <v>0</v>
      </c>
      <c r="AC322" s="347">
        <f t="shared" si="62"/>
        <v>0</v>
      </c>
      <c r="AD322" s="348">
        <f t="shared" si="63"/>
        <v>0</v>
      </c>
      <c r="AE322" s="349">
        <f>IF(Y322&gt;0,VLOOKUP($Y322,'Reference Data 2'!$B$9:$D$71,3),0)</f>
        <v>0</v>
      </c>
      <c r="AF322" s="347">
        <f t="shared" si="64"/>
        <v>0</v>
      </c>
      <c r="AG322" s="346">
        <f t="shared" si="65"/>
        <v>0</v>
      </c>
      <c r="AH322" s="350">
        <f t="shared" si="66"/>
        <v>0</v>
      </c>
      <c r="AI322" s="351">
        <f t="shared" si="67"/>
        <v>0</v>
      </c>
      <c r="AJ322" s="352">
        <f t="shared" si="68"/>
        <v>0</v>
      </c>
      <c r="AK322" s="349">
        <f>IF(AA322&gt;0,VLOOKUP(C322,'Reference Data 1'!$N$13:$O$17,2),0)</f>
        <v>0</v>
      </c>
      <c r="AL322" s="346">
        <f t="shared" si="69"/>
        <v>0</v>
      </c>
      <c r="AM322" s="353">
        <f t="shared" si="70"/>
        <v>0</v>
      </c>
      <c r="AN322" s="354">
        <f t="shared" si="71"/>
        <v>0</v>
      </c>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3"/>
      <c r="FK322" s="23"/>
      <c r="FL322" s="23"/>
      <c r="FM322" s="23"/>
      <c r="FN322" s="23"/>
      <c r="FO322" s="23"/>
      <c r="FP322" s="23"/>
      <c r="FQ322" s="23"/>
      <c r="FR322" s="23"/>
      <c r="FS322" s="23"/>
      <c r="FT322" s="23"/>
      <c r="FU322" s="23"/>
      <c r="FV322" s="23"/>
      <c r="FW322" s="23"/>
      <c r="FX322" s="23"/>
      <c r="FY322" s="23"/>
      <c r="FZ322" s="23"/>
      <c r="GA322" s="23"/>
      <c r="GB322" s="23"/>
      <c r="GC322" s="23"/>
      <c r="GD322" s="23"/>
      <c r="GE322" s="23"/>
      <c r="GF322" s="23"/>
      <c r="GG322" s="23"/>
      <c r="GH322" s="23"/>
      <c r="GI322" s="23"/>
      <c r="GJ322" s="23"/>
      <c r="GK322" s="23"/>
      <c r="GL322" s="23"/>
      <c r="GM322" s="23"/>
      <c r="GN322" s="23"/>
      <c r="GO322" s="23"/>
      <c r="GP322" s="23"/>
      <c r="GQ322" s="23"/>
      <c r="GR322" s="23"/>
      <c r="GS322" s="23"/>
      <c r="GT322" s="23"/>
      <c r="GU322" s="23"/>
      <c r="GV322" s="23"/>
      <c r="GW322" s="23"/>
      <c r="GX322" s="23"/>
      <c r="GY322" s="23"/>
      <c r="GZ322" s="23"/>
      <c r="HA322" s="23"/>
      <c r="HB322" s="23"/>
      <c r="HC322" s="23"/>
      <c r="HD322" s="23"/>
      <c r="HE322" s="23"/>
      <c r="HF322" s="23"/>
      <c r="HG322" s="23"/>
      <c r="HH322" s="23"/>
      <c r="HI322" s="23"/>
      <c r="HJ322" s="23"/>
      <c r="HK322" s="23"/>
    </row>
    <row r="323" spans="1:219" ht="13.9" customHeight="1">
      <c r="A323" s="392"/>
      <c r="B323" s="160"/>
      <c r="C323" s="161"/>
      <c r="D323" s="161"/>
      <c r="E323" s="255"/>
      <c r="F323" s="396">
        <v>0</v>
      </c>
      <c r="G323" s="181"/>
      <c r="H323" s="186"/>
      <c r="I323" s="162"/>
      <c r="J323" s="163"/>
      <c r="K323" s="164"/>
      <c r="L323" s="164"/>
      <c r="M323" s="187"/>
      <c r="N323" s="458"/>
      <c r="O323" s="463"/>
      <c r="P323" s="190"/>
      <c r="Q323" s="165"/>
      <c r="R323" s="166"/>
      <c r="S323" s="191"/>
      <c r="T323" s="195"/>
      <c r="U323" s="167"/>
      <c r="V323" s="196"/>
      <c r="W323" s="199">
        <f t="shared" si="58"/>
        <v>0</v>
      </c>
      <c r="X323" s="344">
        <f>IF(G323&gt;0,HLOOKUP(C323,'Utility Allowances'!$O$33:$S$34,2),0)</f>
        <v>0</v>
      </c>
      <c r="Y323" s="345">
        <f t="shared" si="59"/>
        <v>0</v>
      </c>
      <c r="Z323" s="168">
        <f t="shared" si="60"/>
        <v>0</v>
      </c>
      <c r="AA323" s="346">
        <f t="shared" si="61"/>
        <v>0</v>
      </c>
      <c r="AB323" s="344">
        <f>IF(Y323&gt;0,VLOOKUP($Y323,'Reference Data 2'!$B$7:$C$71,2),0)</f>
        <v>0</v>
      </c>
      <c r="AC323" s="347">
        <f t="shared" si="62"/>
        <v>0</v>
      </c>
      <c r="AD323" s="348">
        <f t="shared" si="63"/>
        <v>0</v>
      </c>
      <c r="AE323" s="349">
        <f>IF(Y323&gt;0,VLOOKUP($Y323,'Reference Data 2'!$B$9:$D$71,3),0)</f>
        <v>0</v>
      </c>
      <c r="AF323" s="347">
        <f t="shared" si="64"/>
        <v>0</v>
      </c>
      <c r="AG323" s="346">
        <f t="shared" si="65"/>
        <v>0</v>
      </c>
      <c r="AH323" s="350">
        <f t="shared" si="66"/>
        <v>0</v>
      </c>
      <c r="AI323" s="351">
        <f t="shared" si="67"/>
        <v>0</v>
      </c>
      <c r="AJ323" s="352">
        <f t="shared" si="68"/>
        <v>0</v>
      </c>
      <c r="AK323" s="349">
        <f>IF(AA323&gt;0,VLOOKUP(C323,'Reference Data 1'!$N$13:$O$17,2),0)</f>
        <v>0</v>
      </c>
      <c r="AL323" s="346">
        <f t="shared" si="69"/>
        <v>0</v>
      </c>
      <c r="AM323" s="353">
        <f t="shared" si="70"/>
        <v>0</v>
      </c>
      <c r="AN323" s="354">
        <f t="shared" si="71"/>
        <v>0</v>
      </c>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c r="GU323" s="23"/>
      <c r="GV323" s="23"/>
      <c r="GW323" s="23"/>
      <c r="GX323" s="23"/>
      <c r="GY323" s="23"/>
      <c r="GZ323" s="23"/>
      <c r="HA323" s="23"/>
      <c r="HB323" s="23"/>
      <c r="HC323" s="23"/>
      <c r="HD323" s="23"/>
      <c r="HE323" s="23"/>
      <c r="HF323" s="23"/>
      <c r="HG323" s="23"/>
      <c r="HH323" s="23"/>
      <c r="HI323" s="23"/>
      <c r="HJ323" s="23"/>
      <c r="HK323" s="23"/>
    </row>
    <row r="324" spans="1:219" ht="13.9" customHeight="1">
      <c r="A324" s="392"/>
      <c r="B324" s="160"/>
      <c r="C324" s="161"/>
      <c r="D324" s="161"/>
      <c r="E324" s="255"/>
      <c r="F324" s="396">
        <v>0</v>
      </c>
      <c r="G324" s="181"/>
      <c r="H324" s="186"/>
      <c r="I324" s="162"/>
      <c r="J324" s="163"/>
      <c r="K324" s="164"/>
      <c r="L324" s="164"/>
      <c r="M324" s="187"/>
      <c r="N324" s="458"/>
      <c r="O324" s="463"/>
      <c r="P324" s="190"/>
      <c r="Q324" s="165"/>
      <c r="R324" s="166"/>
      <c r="S324" s="191"/>
      <c r="T324" s="195"/>
      <c r="U324" s="167"/>
      <c r="V324" s="196"/>
      <c r="W324" s="199">
        <f t="shared" si="58"/>
        <v>0</v>
      </c>
      <c r="X324" s="344">
        <f>IF(G324&gt;0,HLOOKUP(C324,'Utility Allowances'!$O$33:$S$34,2),0)</f>
        <v>0</v>
      </c>
      <c r="Y324" s="345">
        <f t="shared" si="59"/>
        <v>0</v>
      </c>
      <c r="Z324" s="168">
        <f t="shared" si="60"/>
        <v>0</v>
      </c>
      <c r="AA324" s="346">
        <f t="shared" si="61"/>
        <v>0</v>
      </c>
      <c r="AB324" s="344">
        <f>IF(Y324&gt;0,VLOOKUP($Y324,'Reference Data 2'!$B$7:$C$71,2),0)</f>
        <v>0</v>
      </c>
      <c r="AC324" s="347">
        <f t="shared" si="62"/>
        <v>0</v>
      </c>
      <c r="AD324" s="348">
        <f t="shared" si="63"/>
        <v>0</v>
      </c>
      <c r="AE324" s="349">
        <f>IF(Y324&gt;0,VLOOKUP($Y324,'Reference Data 2'!$B$9:$D$71,3),0)</f>
        <v>0</v>
      </c>
      <c r="AF324" s="347">
        <f t="shared" si="64"/>
        <v>0</v>
      </c>
      <c r="AG324" s="346">
        <f t="shared" si="65"/>
        <v>0</v>
      </c>
      <c r="AH324" s="350">
        <f t="shared" si="66"/>
        <v>0</v>
      </c>
      <c r="AI324" s="351">
        <f t="shared" si="67"/>
        <v>0</v>
      </c>
      <c r="AJ324" s="352">
        <f t="shared" si="68"/>
        <v>0</v>
      </c>
      <c r="AK324" s="349">
        <f>IF(AA324&gt;0,VLOOKUP(C324,'Reference Data 1'!$N$13:$O$17,2),0)</f>
        <v>0</v>
      </c>
      <c r="AL324" s="346">
        <f t="shared" si="69"/>
        <v>0</v>
      </c>
      <c r="AM324" s="353">
        <f t="shared" si="70"/>
        <v>0</v>
      </c>
      <c r="AN324" s="354">
        <f t="shared" si="71"/>
        <v>0</v>
      </c>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c r="GU324" s="23"/>
      <c r="GV324" s="23"/>
      <c r="GW324" s="23"/>
      <c r="GX324" s="23"/>
      <c r="GY324" s="23"/>
      <c r="GZ324" s="23"/>
      <c r="HA324" s="23"/>
      <c r="HB324" s="23"/>
      <c r="HC324" s="23"/>
      <c r="HD324" s="23"/>
      <c r="HE324" s="23"/>
      <c r="HF324" s="23"/>
      <c r="HG324" s="23"/>
      <c r="HH324" s="23"/>
      <c r="HI324" s="23"/>
      <c r="HJ324" s="23"/>
      <c r="HK324" s="23"/>
    </row>
    <row r="325" spans="1:219" ht="13.9" customHeight="1">
      <c r="A325" s="392"/>
      <c r="B325" s="160"/>
      <c r="C325" s="161"/>
      <c r="D325" s="161"/>
      <c r="E325" s="255"/>
      <c r="F325" s="396">
        <v>0</v>
      </c>
      <c r="G325" s="181"/>
      <c r="H325" s="186"/>
      <c r="I325" s="162"/>
      <c r="J325" s="163"/>
      <c r="K325" s="164"/>
      <c r="L325" s="164"/>
      <c r="M325" s="187"/>
      <c r="N325" s="458"/>
      <c r="O325" s="463"/>
      <c r="P325" s="190"/>
      <c r="Q325" s="165"/>
      <c r="R325" s="166"/>
      <c r="S325" s="191"/>
      <c r="T325" s="195"/>
      <c r="U325" s="167"/>
      <c r="V325" s="196"/>
      <c r="W325" s="199">
        <f t="shared" si="58"/>
        <v>0</v>
      </c>
      <c r="X325" s="344">
        <f>IF(G325&gt;0,HLOOKUP(C325,'Utility Allowances'!$O$33:$S$34,2),0)</f>
        <v>0</v>
      </c>
      <c r="Y325" s="345">
        <f t="shared" si="59"/>
        <v>0</v>
      </c>
      <c r="Z325" s="168">
        <f t="shared" si="60"/>
        <v>0</v>
      </c>
      <c r="AA325" s="346">
        <f t="shared" si="61"/>
        <v>0</v>
      </c>
      <c r="AB325" s="344">
        <f>IF(Y325&gt;0,VLOOKUP($Y325,'Reference Data 2'!$B$7:$C$71,2),0)</f>
        <v>0</v>
      </c>
      <c r="AC325" s="347">
        <f t="shared" si="62"/>
        <v>0</v>
      </c>
      <c r="AD325" s="348">
        <f t="shared" si="63"/>
        <v>0</v>
      </c>
      <c r="AE325" s="349">
        <f>IF(Y325&gt;0,VLOOKUP($Y325,'Reference Data 2'!$B$9:$D$71,3),0)</f>
        <v>0</v>
      </c>
      <c r="AF325" s="347">
        <f t="shared" si="64"/>
        <v>0</v>
      </c>
      <c r="AG325" s="346">
        <f t="shared" si="65"/>
        <v>0</v>
      </c>
      <c r="AH325" s="350">
        <f t="shared" si="66"/>
        <v>0</v>
      </c>
      <c r="AI325" s="351">
        <f t="shared" si="67"/>
        <v>0</v>
      </c>
      <c r="AJ325" s="352">
        <f t="shared" si="68"/>
        <v>0</v>
      </c>
      <c r="AK325" s="349">
        <f>IF(AA325&gt;0,VLOOKUP(C325,'Reference Data 1'!$N$13:$O$17,2),0)</f>
        <v>0</v>
      </c>
      <c r="AL325" s="346">
        <f t="shared" si="69"/>
        <v>0</v>
      </c>
      <c r="AM325" s="353">
        <f t="shared" si="70"/>
        <v>0</v>
      </c>
      <c r="AN325" s="354">
        <f t="shared" si="71"/>
        <v>0</v>
      </c>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23"/>
      <c r="HJ325" s="23"/>
      <c r="HK325" s="23"/>
    </row>
    <row r="326" spans="1:219" ht="13.9" customHeight="1">
      <c r="A326" s="392"/>
      <c r="B326" s="160"/>
      <c r="C326" s="161"/>
      <c r="D326" s="161"/>
      <c r="E326" s="255"/>
      <c r="F326" s="396">
        <v>0</v>
      </c>
      <c r="G326" s="181"/>
      <c r="H326" s="186"/>
      <c r="I326" s="162"/>
      <c r="J326" s="163"/>
      <c r="K326" s="164"/>
      <c r="L326" s="164"/>
      <c r="M326" s="187"/>
      <c r="N326" s="458"/>
      <c r="O326" s="463"/>
      <c r="P326" s="190"/>
      <c r="Q326" s="165"/>
      <c r="R326" s="166"/>
      <c r="S326" s="191"/>
      <c r="T326" s="195"/>
      <c r="U326" s="167"/>
      <c r="V326" s="196"/>
      <c r="W326" s="199">
        <f t="shared" si="58"/>
        <v>0</v>
      </c>
      <c r="X326" s="344">
        <f>IF(G326&gt;0,HLOOKUP(C326,'Utility Allowances'!$O$33:$S$34,2),0)</f>
        <v>0</v>
      </c>
      <c r="Y326" s="345">
        <f t="shared" si="59"/>
        <v>0</v>
      </c>
      <c r="Z326" s="168">
        <f t="shared" si="60"/>
        <v>0</v>
      </c>
      <c r="AA326" s="346">
        <f t="shared" si="61"/>
        <v>0</v>
      </c>
      <c r="AB326" s="344">
        <f>IF(Y326&gt;0,VLOOKUP($Y326,'Reference Data 2'!$B$7:$C$71,2),0)</f>
        <v>0</v>
      </c>
      <c r="AC326" s="347">
        <f t="shared" si="62"/>
        <v>0</v>
      </c>
      <c r="AD326" s="348">
        <f t="shared" si="63"/>
        <v>0</v>
      </c>
      <c r="AE326" s="349">
        <f>IF(Y326&gt;0,VLOOKUP($Y326,'Reference Data 2'!$B$9:$D$71,3),0)</f>
        <v>0</v>
      </c>
      <c r="AF326" s="347">
        <f t="shared" si="64"/>
        <v>0</v>
      </c>
      <c r="AG326" s="346">
        <f t="shared" si="65"/>
        <v>0</v>
      </c>
      <c r="AH326" s="350">
        <f t="shared" si="66"/>
        <v>0</v>
      </c>
      <c r="AI326" s="351">
        <f t="shared" si="67"/>
        <v>0</v>
      </c>
      <c r="AJ326" s="352">
        <f t="shared" si="68"/>
        <v>0</v>
      </c>
      <c r="AK326" s="349">
        <f>IF(AA326&gt;0,VLOOKUP(C326,'Reference Data 1'!$N$13:$O$17,2),0)</f>
        <v>0</v>
      </c>
      <c r="AL326" s="346">
        <f t="shared" si="69"/>
        <v>0</v>
      </c>
      <c r="AM326" s="353">
        <f t="shared" si="70"/>
        <v>0</v>
      </c>
      <c r="AN326" s="354">
        <f t="shared" si="71"/>
        <v>0</v>
      </c>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c r="GU326" s="23"/>
      <c r="GV326" s="23"/>
      <c r="GW326" s="23"/>
      <c r="GX326" s="23"/>
      <c r="GY326" s="23"/>
      <c r="GZ326" s="23"/>
      <c r="HA326" s="23"/>
      <c r="HB326" s="23"/>
      <c r="HC326" s="23"/>
      <c r="HD326" s="23"/>
      <c r="HE326" s="23"/>
      <c r="HF326" s="23"/>
      <c r="HG326" s="23"/>
      <c r="HH326" s="23"/>
      <c r="HI326" s="23"/>
      <c r="HJ326" s="23"/>
      <c r="HK326" s="23"/>
    </row>
    <row r="327" spans="1:219" ht="13.9" customHeight="1">
      <c r="A327" s="392"/>
      <c r="B327" s="160"/>
      <c r="C327" s="161"/>
      <c r="D327" s="161"/>
      <c r="E327" s="255"/>
      <c r="F327" s="396">
        <v>0</v>
      </c>
      <c r="G327" s="181"/>
      <c r="H327" s="186"/>
      <c r="I327" s="162"/>
      <c r="J327" s="163"/>
      <c r="K327" s="164"/>
      <c r="L327" s="164"/>
      <c r="M327" s="187"/>
      <c r="N327" s="458"/>
      <c r="O327" s="463"/>
      <c r="P327" s="190"/>
      <c r="Q327" s="165"/>
      <c r="R327" s="166"/>
      <c r="S327" s="191"/>
      <c r="T327" s="195"/>
      <c r="U327" s="167"/>
      <c r="V327" s="196"/>
      <c r="W327" s="199">
        <f t="shared" si="58"/>
        <v>0</v>
      </c>
      <c r="X327" s="344">
        <f>IF(G327&gt;0,HLOOKUP(C327,'Utility Allowances'!$O$33:$S$34,2),0)</f>
        <v>0</v>
      </c>
      <c r="Y327" s="345">
        <f t="shared" si="59"/>
        <v>0</v>
      </c>
      <c r="Z327" s="168">
        <f t="shared" si="60"/>
        <v>0</v>
      </c>
      <c r="AA327" s="346">
        <f t="shared" si="61"/>
        <v>0</v>
      </c>
      <c r="AB327" s="344">
        <f>IF(Y327&gt;0,VLOOKUP($Y327,'Reference Data 2'!$B$7:$C$71,2),0)</f>
        <v>0</v>
      </c>
      <c r="AC327" s="347">
        <f t="shared" si="62"/>
        <v>0</v>
      </c>
      <c r="AD327" s="348">
        <f t="shared" si="63"/>
        <v>0</v>
      </c>
      <c r="AE327" s="349">
        <f>IF(Y327&gt;0,VLOOKUP($Y327,'Reference Data 2'!$B$9:$D$71,3),0)</f>
        <v>0</v>
      </c>
      <c r="AF327" s="347">
        <f t="shared" si="64"/>
        <v>0</v>
      </c>
      <c r="AG327" s="346">
        <f t="shared" si="65"/>
        <v>0</v>
      </c>
      <c r="AH327" s="350">
        <f t="shared" si="66"/>
        <v>0</v>
      </c>
      <c r="AI327" s="351">
        <f t="shared" si="67"/>
        <v>0</v>
      </c>
      <c r="AJ327" s="352">
        <f t="shared" si="68"/>
        <v>0</v>
      </c>
      <c r="AK327" s="349">
        <f>IF(AA327&gt;0,VLOOKUP(C327,'Reference Data 1'!$N$13:$O$17,2),0)</f>
        <v>0</v>
      </c>
      <c r="AL327" s="346">
        <f t="shared" si="69"/>
        <v>0</v>
      </c>
      <c r="AM327" s="353">
        <f t="shared" si="70"/>
        <v>0</v>
      </c>
      <c r="AN327" s="354">
        <f t="shared" si="71"/>
        <v>0</v>
      </c>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c r="GU327" s="23"/>
      <c r="GV327" s="23"/>
      <c r="GW327" s="23"/>
      <c r="GX327" s="23"/>
      <c r="GY327" s="23"/>
      <c r="GZ327" s="23"/>
      <c r="HA327" s="23"/>
      <c r="HB327" s="23"/>
      <c r="HC327" s="23"/>
      <c r="HD327" s="23"/>
      <c r="HE327" s="23"/>
      <c r="HF327" s="23"/>
      <c r="HG327" s="23"/>
      <c r="HH327" s="23"/>
      <c r="HI327" s="23"/>
      <c r="HJ327" s="23"/>
      <c r="HK327" s="23"/>
    </row>
    <row r="328" spans="1:219" ht="13.9" customHeight="1">
      <c r="A328" s="392"/>
      <c r="B328" s="160"/>
      <c r="C328" s="161"/>
      <c r="D328" s="161"/>
      <c r="E328" s="255"/>
      <c r="F328" s="396">
        <v>0</v>
      </c>
      <c r="G328" s="181"/>
      <c r="H328" s="186"/>
      <c r="I328" s="162"/>
      <c r="J328" s="163"/>
      <c r="K328" s="164"/>
      <c r="L328" s="164"/>
      <c r="M328" s="187"/>
      <c r="N328" s="458"/>
      <c r="O328" s="463"/>
      <c r="P328" s="190"/>
      <c r="Q328" s="165"/>
      <c r="R328" s="166"/>
      <c r="S328" s="191"/>
      <c r="T328" s="195"/>
      <c r="U328" s="167"/>
      <c r="V328" s="196"/>
      <c r="W328" s="199">
        <f t="shared" si="58"/>
        <v>0</v>
      </c>
      <c r="X328" s="344">
        <f>IF(G328&gt;0,HLOOKUP(C328,'Utility Allowances'!$O$33:$S$34,2),0)</f>
        <v>0</v>
      </c>
      <c r="Y328" s="345">
        <f t="shared" si="59"/>
        <v>0</v>
      </c>
      <c r="Z328" s="168">
        <f t="shared" si="60"/>
        <v>0</v>
      </c>
      <c r="AA328" s="346">
        <f t="shared" si="61"/>
        <v>0</v>
      </c>
      <c r="AB328" s="344">
        <f>IF(Y328&gt;0,VLOOKUP($Y328,'Reference Data 2'!$B$7:$C$71,2),0)</f>
        <v>0</v>
      </c>
      <c r="AC328" s="347">
        <f t="shared" si="62"/>
        <v>0</v>
      </c>
      <c r="AD328" s="348">
        <f t="shared" si="63"/>
        <v>0</v>
      </c>
      <c r="AE328" s="349">
        <f>IF(Y328&gt;0,VLOOKUP($Y328,'Reference Data 2'!$B$9:$D$71,3),0)</f>
        <v>0</v>
      </c>
      <c r="AF328" s="347">
        <f t="shared" si="64"/>
        <v>0</v>
      </c>
      <c r="AG328" s="346">
        <f t="shared" si="65"/>
        <v>0</v>
      </c>
      <c r="AH328" s="350">
        <f t="shared" si="66"/>
        <v>0</v>
      </c>
      <c r="AI328" s="351">
        <f t="shared" si="67"/>
        <v>0</v>
      </c>
      <c r="AJ328" s="352">
        <f t="shared" si="68"/>
        <v>0</v>
      </c>
      <c r="AK328" s="349">
        <f>IF(AA328&gt;0,VLOOKUP(C328,'Reference Data 1'!$N$13:$O$17,2),0)</f>
        <v>0</v>
      </c>
      <c r="AL328" s="346">
        <f t="shared" si="69"/>
        <v>0</v>
      </c>
      <c r="AM328" s="353">
        <f t="shared" si="70"/>
        <v>0</v>
      </c>
      <c r="AN328" s="354">
        <f t="shared" si="71"/>
        <v>0</v>
      </c>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23"/>
      <c r="HJ328" s="23"/>
      <c r="HK328" s="23"/>
    </row>
    <row r="329" spans="1:219" ht="13.9" customHeight="1">
      <c r="A329" s="392"/>
      <c r="B329" s="160"/>
      <c r="C329" s="161"/>
      <c r="D329" s="161"/>
      <c r="E329" s="255"/>
      <c r="F329" s="396">
        <v>0</v>
      </c>
      <c r="G329" s="181"/>
      <c r="H329" s="186"/>
      <c r="I329" s="162"/>
      <c r="J329" s="163"/>
      <c r="K329" s="164"/>
      <c r="L329" s="164"/>
      <c r="M329" s="187"/>
      <c r="N329" s="458"/>
      <c r="O329" s="463"/>
      <c r="P329" s="190"/>
      <c r="Q329" s="165"/>
      <c r="R329" s="166"/>
      <c r="S329" s="191"/>
      <c r="T329" s="195"/>
      <c r="U329" s="167"/>
      <c r="V329" s="196"/>
      <c r="W329" s="199">
        <f t="shared" si="58"/>
        <v>0</v>
      </c>
      <c r="X329" s="344">
        <f>IF(G329&gt;0,HLOOKUP(C329,'Utility Allowances'!$O$33:$S$34,2),0)</f>
        <v>0</v>
      </c>
      <c r="Y329" s="345">
        <f t="shared" si="59"/>
        <v>0</v>
      </c>
      <c r="Z329" s="168">
        <f t="shared" si="60"/>
        <v>0</v>
      </c>
      <c r="AA329" s="346">
        <f t="shared" si="61"/>
        <v>0</v>
      </c>
      <c r="AB329" s="344">
        <f>IF(Y329&gt;0,VLOOKUP($Y329,'Reference Data 2'!$B$7:$C$71,2),0)</f>
        <v>0</v>
      </c>
      <c r="AC329" s="347">
        <f t="shared" si="62"/>
        <v>0</v>
      </c>
      <c r="AD329" s="348">
        <f t="shared" si="63"/>
        <v>0</v>
      </c>
      <c r="AE329" s="349">
        <f>IF(Y329&gt;0,VLOOKUP($Y329,'Reference Data 2'!$B$9:$D$71,3),0)</f>
        <v>0</v>
      </c>
      <c r="AF329" s="347">
        <f t="shared" si="64"/>
        <v>0</v>
      </c>
      <c r="AG329" s="346">
        <f t="shared" si="65"/>
        <v>0</v>
      </c>
      <c r="AH329" s="350">
        <f t="shared" si="66"/>
        <v>0</v>
      </c>
      <c r="AI329" s="351">
        <f t="shared" si="67"/>
        <v>0</v>
      </c>
      <c r="AJ329" s="352">
        <f t="shared" si="68"/>
        <v>0</v>
      </c>
      <c r="AK329" s="349">
        <f>IF(AA329&gt;0,VLOOKUP(C329,'Reference Data 1'!$N$13:$O$17,2),0)</f>
        <v>0</v>
      </c>
      <c r="AL329" s="346">
        <f t="shared" si="69"/>
        <v>0</v>
      </c>
      <c r="AM329" s="353">
        <f t="shared" si="70"/>
        <v>0</v>
      </c>
      <c r="AN329" s="354">
        <f t="shared" si="71"/>
        <v>0</v>
      </c>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c r="GB329" s="23"/>
      <c r="GC329" s="23"/>
      <c r="GD329" s="23"/>
      <c r="GE329" s="23"/>
      <c r="GF329" s="23"/>
      <c r="GG329" s="23"/>
      <c r="GH329" s="23"/>
      <c r="GI329" s="23"/>
      <c r="GJ329" s="23"/>
      <c r="GK329" s="23"/>
      <c r="GL329" s="23"/>
      <c r="GM329" s="23"/>
      <c r="GN329" s="23"/>
      <c r="GO329" s="23"/>
      <c r="GP329" s="23"/>
      <c r="GQ329" s="23"/>
      <c r="GR329" s="23"/>
      <c r="GS329" s="23"/>
      <c r="GT329" s="23"/>
      <c r="GU329" s="23"/>
      <c r="GV329" s="23"/>
      <c r="GW329" s="23"/>
      <c r="GX329" s="23"/>
      <c r="GY329" s="23"/>
      <c r="GZ329" s="23"/>
      <c r="HA329" s="23"/>
      <c r="HB329" s="23"/>
      <c r="HC329" s="23"/>
      <c r="HD329" s="23"/>
      <c r="HE329" s="23"/>
      <c r="HF329" s="23"/>
      <c r="HG329" s="23"/>
      <c r="HH329" s="23"/>
      <c r="HI329" s="23"/>
      <c r="HJ329" s="23"/>
      <c r="HK329" s="23"/>
    </row>
    <row r="330" spans="1:219" ht="13.9" customHeight="1">
      <c r="A330" s="392"/>
      <c r="B330" s="160"/>
      <c r="C330" s="161"/>
      <c r="D330" s="161"/>
      <c r="E330" s="255"/>
      <c r="F330" s="396">
        <v>0</v>
      </c>
      <c r="G330" s="181"/>
      <c r="H330" s="186"/>
      <c r="I330" s="162"/>
      <c r="J330" s="163"/>
      <c r="K330" s="164"/>
      <c r="L330" s="164"/>
      <c r="M330" s="187"/>
      <c r="N330" s="458"/>
      <c r="O330" s="463"/>
      <c r="P330" s="190"/>
      <c r="Q330" s="165"/>
      <c r="R330" s="166"/>
      <c r="S330" s="191"/>
      <c r="T330" s="195"/>
      <c r="U330" s="167"/>
      <c r="V330" s="196"/>
      <c r="W330" s="199">
        <f t="shared" ref="W330:W393" si="72">IF(U330&gt;0,U330/LOOKUP(T330,IncomeLimits),0)</f>
        <v>0</v>
      </c>
      <c r="X330" s="344">
        <f>IF(G330&gt;0,HLOOKUP(C330,'Utility Allowances'!$O$33:$S$34,2),0)</f>
        <v>0</v>
      </c>
      <c r="Y330" s="345">
        <f t="shared" ref="Y330:Y393" si="73">+G330+C330</f>
        <v>0</v>
      </c>
      <c r="Z330" s="168">
        <f t="shared" ref="Z330:Z393" si="74">+J330+I330</f>
        <v>0</v>
      </c>
      <c r="AA330" s="346">
        <f t="shared" ref="AA330:AA393" si="75">+H330+J330</f>
        <v>0</v>
      </c>
      <c r="AB330" s="344">
        <f>IF(Y330&gt;0,VLOOKUP($Y330,'Reference Data 2'!$B$7:$C$71,2),0)</f>
        <v>0</v>
      </c>
      <c r="AC330" s="347">
        <f t="shared" ref="AC330:AC393" si="76">+AA330-AB330</f>
        <v>0</v>
      </c>
      <c r="AD330" s="348">
        <f t="shared" ref="AD330:AD393" si="77">+IF(AC330&gt;0,AC330,0)</f>
        <v>0</v>
      </c>
      <c r="AE330" s="349">
        <f>IF(Y330&gt;0,VLOOKUP($Y330,'Reference Data 2'!$B$9:$D$71,3),0)</f>
        <v>0</v>
      </c>
      <c r="AF330" s="347">
        <f t="shared" ref="AF330:AF393" si="78">+AA330-AE330</f>
        <v>0</v>
      </c>
      <c r="AG330" s="346">
        <f t="shared" ref="AG330:AG393" si="79">+IF(AF330&gt;0,AF330,0)</f>
        <v>0</v>
      </c>
      <c r="AH330" s="350">
        <f t="shared" ref="AH330:AH393" si="80">+IF(U330&gt;0,(AA330*12)/U330,0)</f>
        <v>0</v>
      </c>
      <c r="AI330" s="351">
        <f t="shared" ref="AI330:AI393" si="81">+IF(AH330&gt;0.5,AH330,0)</f>
        <v>0</v>
      </c>
      <c r="AJ330" s="352">
        <f t="shared" ref="AJ330:AJ393" si="82">+IF(T330&gt;0,IF(C330&gt;0,T330/C330,T330),0)</f>
        <v>0</v>
      </c>
      <c r="AK330" s="349">
        <f>IF(AA330&gt;0,VLOOKUP(C330,'Reference Data 1'!$N$13:$O$17,2),0)</f>
        <v>0</v>
      </c>
      <c r="AL330" s="346">
        <f t="shared" ref="AL330:AL393" si="83">+AK330-AA330</f>
        <v>0</v>
      </c>
      <c r="AM330" s="353">
        <f t="shared" ref="AM330:AM393" si="84">+C330+E330</f>
        <v>0</v>
      </c>
      <c r="AN330" s="354">
        <f t="shared" ref="AN330:AN393" si="85">+IF(F330=1,C330+0.1,IF(F330=2,C330+0.2,0))</f>
        <v>0</v>
      </c>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c r="GB330" s="23"/>
      <c r="GC330" s="23"/>
      <c r="GD330" s="23"/>
      <c r="GE330" s="23"/>
      <c r="GF330" s="23"/>
      <c r="GG330" s="23"/>
      <c r="GH330" s="23"/>
      <c r="GI330" s="23"/>
      <c r="GJ330" s="23"/>
      <c r="GK330" s="23"/>
      <c r="GL330" s="23"/>
      <c r="GM330" s="23"/>
      <c r="GN330" s="23"/>
      <c r="GO330" s="23"/>
      <c r="GP330" s="23"/>
      <c r="GQ330" s="23"/>
      <c r="GR330" s="23"/>
      <c r="GS330" s="23"/>
      <c r="GT330" s="23"/>
      <c r="GU330" s="23"/>
      <c r="GV330" s="23"/>
      <c r="GW330" s="23"/>
      <c r="GX330" s="23"/>
      <c r="GY330" s="23"/>
      <c r="GZ330" s="23"/>
      <c r="HA330" s="23"/>
      <c r="HB330" s="23"/>
      <c r="HC330" s="23"/>
      <c r="HD330" s="23"/>
      <c r="HE330" s="23"/>
      <c r="HF330" s="23"/>
      <c r="HG330" s="23"/>
      <c r="HH330" s="23"/>
      <c r="HI330" s="23"/>
      <c r="HJ330" s="23"/>
      <c r="HK330" s="23"/>
    </row>
    <row r="331" spans="1:219" ht="13.9" customHeight="1">
      <c r="A331" s="392"/>
      <c r="B331" s="160"/>
      <c r="C331" s="161"/>
      <c r="D331" s="161"/>
      <c r="E331" s="255"/>
      <c r="F331" s="396">
        <v>0</v>
      </c>
      <c r="G331" s="181"/>
      <c r="H331" s="186"/>
      <c r="I331" s="162"/>
      <c r="J331" s="163"/>
      <c r="K331" s="164"/>
      <c r="L331" s="164"/>
      <c r="M331" s="187"/>
      <c r="N331" s="458"/>
      <c r="O331" s="463"/>
      <c r="P331" s="190"/>
      <c r="Q331" s="165"/>
      <c r="R331" s="166"/>
      <c r="S331" s="191"/>
      <c r="T331" s="195"/>
      <c r="U331" s="167"/>
      <c r="V331" s="196"/>
      <c r="W331" s="199">
        <f t="shared" si="72"/>
        <v>0</v>
      </c>
      <c r="X331" s="344">
        <f>IF(G331&gt;0,HLOOKUP(C331,'Utility Allowances'!$O$33:$S$34,2),0)</f>
        <v>0</v>
      </c>
      <c r="Y331" s="345">
        <f t="shared" si="73"/>
        <v>0</v>
      </c>
      <c r="Z331" s="168">
        <f t="shared" si="74"/>
        <v>0</v>
      </c>
      <c r="AA331" s="346">
        <f t="shared" si="75"/>
        <v>0</v>
      </c>
      <c r="AB331" s="344">
        <f>IF(Y331&gt;0,VLOOKUP($Y331,'Reference Data 2'!$B$7:$C$71,2),0)</f>
        <v>0</v>
      </c>
      <c r="AC331" s="347">
        <f t="shared" si="76"/>
        <v>0</v>
      </c>
      <c r="AD331" s="348">
        <f t="shared" si="77"/>
        <v>0</v>
      </c>
      <c r="AE331" s="349">
        <f>IF(Y331&gt;0,VLOOKUP($Y331,'Reference Data 2'!$B$9:$D$71,3),0)</f>
        <v>0</v>
      </c>
      <c r="AF331" s="347">
        <f t="shared" si="78"/>
        <v>0</v>
      </c>
      <c r="AG331" s="346">
        <f t="shared" si="79"/>
        <v>0</v>
      </c>
      <c r="AH331" s="350">
        <f t="shared" si="80"/>
        <v>0</v>
      </c>
      <c r="AI331" s="351">
        <f t="shared" si="81"/>
        <v>0</v>
      </c>
      <c r="AJ331" s="352">
        <f t="shared" si="82"/>
        <v>0</v>
      </c>
      <c r="AK331" s="349">
        <f>IF(AA331&gt;0,VLOOKUP(C331,'Reference Data 1'!$N$13:$O$17,2),0)</f>
        <v>0</v>
      </c>
      <c r="AL331" s="346">
        <f t="shared" si="83"/>
        <v>0</v>
      </c>
      <c r="AM331" s="353">
        <f t="shared" si="84"/>
        <v>0</v>
      </c>
      <c r="AN331" s="354">
        <f t="shared" si="85"/>
        <v>0</v>
      </c>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c r="GX331" s="23"/>
      <c r="GY331" s="23"/>
      <c r="GZ331" s="23"/>
      <c r="HA331" s="23"/>
      <c r="HB331" s="23"/>
      <c r="HC331" s="23"/>
      <c r="HD331" s="23"/>
      <c r="HE331" s="23"/>
      <c r="HF331" s="23"/>
      <c r="HG331" s="23"/>
      <c r="HH331" s="23"/>
      <c r="HI331" s="23"/>
      <c r="HJ331" s="23"/>
      <c r="HK331" s="23"/>
    </row>
    <row r="332" spans="1:219" ht="13.9" customHeight="1">
      <c r="A332" s="392"/>
      <c r="B332" s="160"/>
      <c r="C332" s="161"/>
      <c r="D332" s="161"/>
      <c r="E332" s="255"/>
      <c r="F332" s="396">
        <v>0</v>
      </c>
      <c r="G332" s="181"/>
      <c r="H332" s="186"/>
      <c r="I332" s="162"/>
      <c r="J332" s="163"/>
      <c r="K332" s="164"/>
      <c r="L332" s="164"/>
      <c r="M332" s="187"/>
      <c r="N332" s="458"/>
      <c r="O332" s="463"/>
      <c r="P332" s="190"/>
      <c r="Q332" s="165"/>
      <c r="R332" s="166"/>
      <c r="S332" s="191"/>
      <c r="T332" s="195"/>
      <c r="U332" s="167"/>
      <c r="V332" s="196"/>
      <c r="W332" s="199">
        <f t="shared" si="72"/>
        <v>0</v>
      </c>
      <c r="X332" s="344">
        <f>IF(G332&gt;0,HLOOKUP(C332,'Utility Allowances'!$O$33:$S$34,2),0)</f>
        <v>0</v>
      </c>
      <c r="Y332" s="345">
        <f t="shared" si="73"/>
        <v>0</v>
      </c>
      <c r="Z332" s="168">
        <f t="shared" si="74"/>
        <v>0</v>
      </c>
      <c r="AA332" s="346">
        <f t="shared" si="75"/>
        <v>0</v>
      </c>
      <c r="AB332" s="344">
        <f>IF(Y332&gt;0,VLOOKUP($Y332,'Reference Data 2'!$B$7:$C$71,2),0)</f>
        <v>0</v>
      </c>
      <c r="AC332" s="347">
        <f t="shared" si="76"/>
        <v>0</v>
      </c>
      <c r="AD332" s="348">
        <f t="shared" si="77"/>
        <v>0</v>
      </c>
      <c r="AE332" s="349">
        <f>IF(Y332&gt;0,VLOOKUP($Y332,'Reference Data 2'!$B$9:$D$71,3),0)</f>
        <v>0</v>
      </c>
      <c r="AF332" s="347">
        <f t="shared" si="78"/>
        <v>0</v>
      </c>
      <c r="AG332" s="346">
        <f t="shared" si="79"/>
        <v>0</v>
      </c>
      <c r="AH332" s="350">
        <f t="shared" si="80"/>
        <v>0</v>
      </c>
      <c r="AI332" s="351">
        <f t="shared" si="81"/>
        <v>0</v>
      </c>
      <c r="AJ332" s="352">
        <f t="shared" si="82"/>
        <v>0</v>
      </c>
      <c r="AK332" s="349">
        <f>IF(AA332&gt;0,VLOOKUP(C332,'Reference Data 1'!$N$13:$O$17,2),0)</f>
        <v>0</v>
      </c>
      <c r="AL332" s="346">
        <f t="shared" si="83"/>
        <v>0</v>
      </c>
      <c r="AM332" s="353">
        <f t="shared" si="84"/>
        <v>0</v>
      </c>
      <c r="AN332" s="354">
        <f t="shared" si="85"/>
        <v>0</v>
      </c>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c r="DN332" s="23"/>
      <c r="DO332" s="23"/>
      <c r="DP332" s="23"/>
      <c r="DQ332" s="23"/>
      <c r="DR332" s="23"/>
      <c r="DS332" s="23"/>
      <c r="DT332" s="23"/>
      <c r="DU332" s="23"/>
      <c r="DV332" s="23"/>
      <c r="DW332" s="23"/>
      <c r="DX332" s="23"/>
      <c r="DY332" s="23"/>
      <c r="DZ332" s="23"/>
      <c r="EA332" s="23"/>
      <c r="EB332" s="23"/>
      <c r="EC332" s="23"/>
      <c r="ED332" s="23"/>
      <c r="EE332" s="23"/>
      <c r="EF332" s="23"/>
      <c r="EG332" s="23"/>
      <c r="EH332" s="23"/>
      <c r="EI332" s="23"/>
      <c r="EJ332" s="23"/>
      <c r="EK332" s="23"/>
      <c r="EL332" s="23"/>
      <c r="EM332" s="23"/>
      <c r="EN332" s="23"/>
      <c r="EO332" s="23"/>
      <c r="EP332" s="23"/>
      <c r="EQ332" s="23"/>
      <c r="ER332" s="23"/>
      <c r="ES332" s="23"/>
      <c r="ET332" s="23"/>
      <c r="EU332" s="23"/>
      <c r="EV332" s="23"/>
      <c r="EW332" s="23"/>
      <c r="EX332" s="23"/>
      <c r="EY332" s="23"/>
      <c r="EZ332" s="23"/>
      <c r="FA332" s="23"/>
      <c r="FB332" s="23"/>
      <c r="FC332" s="23"/>
      <c r="FD332" s="23"/>
      <c r="FE332" s="23"/>
      <c r="FF332" s="23"/>
      <c r="FG332" s="23"/>
      <c r="FH332" s="23"/>
      <c r="FI332" s="23"/>
      <c r="FJ332" s="23"/>
      <c r="FK332" s="23"/>
      <c r="FL332" s="23"/>
      <c r="FM332" s="23"/>
      <c r="FN332" s="23"/>
      <c r="FO332" s="23"/>
      <c r="FP332" s="23"/>
      <c r="FQ332" s="23"/>
      <c r="FR332" s="23"/>
      <c r="FS332" s="23"/>
      <c r="FT332" s="23"/>
      <c r="FU332" s="23"/>
      <c r="FV332" s="23"/>
      <c r="FW332" s="23"/>
      <c r="FX332" s="23"/>
      <c r="FY332" s="23"/>
      <c r="FZ332" s="23"/>
      <c r="GA332" s="23"/>
      <c r="GB332" s="23"/>
      <c r="GC332" s="23"/>
      <c r="GD332" s="23"/>
      <c r="GE332" s="23"/>
      <c r="GF332" s="23"/>
      <c r="GG332" s="23"/>
      <c r="GH332" s="23"/>
      <c r="GI332" s="23"/>
      <c r="GJ332" s="23"/>
      <c r="GK332" s="23"/>
      <c r="GL332" s="23"/>
      <c r="GM332" s="23"/>
      <c r="GN332" s="23"/>
      <c r="GO332" s="23"/>
      <c r="GP332" s="23"/>
      <c r="GQ332" s="23"/>
      <c r="GR332" s="23"/>
      <c r="GS332" s="23"/>
      <c r="GT332" s="23"/>
      <c r="GU332" s="23"/>
      <c r="GV332" s="23"/>
      <c r="GW332" s="23"/>
      <c r="GX332" s="23"/>
      <c r="GY332" s="23"/>
      <c r="GZ332" s="23"/>
      <c r="HA332" s="23"/>
      <c r="HB332" s="23"/>
      <c r="HC332" s="23"/>
      <c r="HD332" s="23"/>
      <c r="HE332" s="23"/>
      <c r="HF332" s="23"/>
      <c r="HG332" s="23"/>
      <c r="HH332" s="23"/>
      <c r="HI332" s="23"/>
      <c r="HJ332" s="23"/>
      <c r="HK332" s="23"/>
    </row>
    <row r="333" spans="1:219" ht="13.9" customHeight="1">
      <c r="A333" s="392"/>
      <c r="B333" s="160"/>
      <c r="C333" s="161"/>
      <c r="D333" s="161"/>
      <c r="E333" s="255"/>
      <c r="F333" s="396">
        <v>0</v>
      </c>
      <c r="G333" s="181"/>
      <c r="H333" s="186"/>
      <c r="I333" s="162"/>
      <c r="J333" s="163"/>
      <c r="K333" s="164"/>
      <c r="L333" s="164"/>
      <c r="M333" s="187"/>
      <c r="N333" s="458"/>
      <c r="O333" s="463"/>
      <c r="P333" s="190"/>
      <c r="Q333" s="165"/>
      <c r="R333" s="166"/>
      <c r="S333" s="191"/>
      <c r="T333" s="195"/>
      <c r="U333" s="167"/>
      <c r="V333" s="196"/>
      <c r="W333" s="199">
        <f t="shared" si="72"/>
        <v>0</v>
      </c>
      <c r="X333" s="344">
        <f>IF(G333&gt;0,HLOOKUP(C333,'Utility Allowances'!$O$33:$S$34,2),0)</f>
        <v>0</v>
      </c>
      <c r="Y333" s="345">
        <f t="shared" si="73"/>
        <v>0</v>
      </c>
      <c r="Z333" s="168">
        <f t="shared" si="74"/>
        <v>0</v>
      </c>
      <c r="AA333" s="346">
        <f t="shared" si="75"/>
        <v>0</v>
      </c>
      <c r="AB333" s="344">
        <f>IF(Y333&gt;0,VLOOKUP($Y333,'Reference Data 2'!$B$7:$C$71,2),0)</f>
        <v>0</v>
      </c>
      <c r="AC333" s="347">
        <f t="shared" si="76"/>
        <v>0</v>
      </c>
      <c r="AD333" s="348">
        <f t="shared" si="77"/>
        <v>0</v>
      </c>
      <c r="AE333" s="349">
        <f>IF(Y333&gt;0,VLOOKUP($Y333,'Reference Data 2'!$B$9:$D$71,3),0)</f>
        <v>0</v>
      </c>
      <c r="AF333" s="347">
        <f t="shared" si="78"/>
        <v>0</v>
      </c>
      <c r="AG333" s="346">
        <f t="shared" si="79"/>
        <v>0</v>
      </c>
      <c r="AH333" s="350">
        <f t="shared" si="80"/>
        <v>0</v>
      </c>
      <c r="AI333" s="351">
        <f t="shared" si="81"/>
        <v>0</v>
      </c>
      <c r="AJ333" s="352">
        <f t="shared" si="82"/>
        <v>0</v>
      </c>
      <c r="AK333" s="349">
        <f>IF(AA333&gt;0,VLOOKUP(C333,'Reference Data 1'!$N$13:$O$17,2),0)</f>
        <v>0</v>
      </c>
      <c r="AL333" s="346">
        <f t="shared" si="83"/>
        <v>0</v>
      </c>
      <c r="AM333" s="353">
        <f t="shared" si="84"/>
        <v>0</v>
      </c>
      <c r="AN333" s="354">
        <f t="shared" si="85"/>
        <v>0</v>
      </c>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c r="GU333" s="23"/>
      <c r="GV333" s="23"/>
      <c r="GW333" s="23"/>
      <c r="GX333" s="23"/>
      <c r="GY333" s="23"/>
      <c r="GZ333" s="23"/>
      <c r="HA333" s="23"/>
      <c r="HB333" s="23"/>
      <c r="HC333" s="23"/>
      <c r="HD333" s="23"/>
      <c r="HE333" s="23"/>
      <c r="HF333" s="23"/>
      <c r="HG333" s="23"/>
      <c r="HH333" s="23"/>
      <c r="HI333" s="23"/>
      <c r="HJ333" s="23"/>
      <c r="HK333" s="23"/>
    </row>
    <row r="334" spans="1:219" ht="13.9" customHeight="1">
      <c r="A334" s="392"/>
      <c r="B334" s="160"/>
      <c r="C334" s="161"/>
      <c r="D334" s="161"/>
      <c r="E334" s="255"/>
      <c r="F334" s="396">
        <v>0</v>
      </c>
      <c r="G334" s="181"/>
      <c r="H334" s="186"/>
      <c r="I334" s="162"/>
      <c r="J334" s="163"/>
      <c r="K334" s="164"/>
      <c r="L334" s="164"/>
      <c r="M334" s="187"/>
      <c r="N334" s="458"/>
      <c r="O334" s="463"/>
      <c r="P334" s="190"/>
      <c r="Q334" s="165"/>
      <c r="R334" s="166"/>
      <c r="S334" s="191"/>
      <c r="T334" s="195"/>
      <c r="U334" s="167"/>
      <c r="V334" s="196"/>
      <c r="W334" s="199">
        <f t="shared" si="72"/>
        <v>0</v>
      </c>
      <c r="X334" s="344">
        <f>IF(G334&gt;0,HLOOKUP(C334,'Utility Allowances'!$O$33:$S$34,2),0)</f>
        <v>0</v>
      </c>
      <c r="Y334" s="345">
        <f t="shared" si="73"/>
        <v>0</v>
      </c>
      <c r="Z334" s="168">
        <f t="shared" si="74"/>
        <v>0</v>
      </c>
      <c r="AA334" s="346">
        <f t="shared" si="75"/>
        <v>0</v>
      </c>
      <c r="AB334" s="344">
        <f>IF(Y334&gt;0,VLOOKUP($Y334,'Reference Data 2'!$B$7:$C$71,2),0)</f>
        <v>0</v>
      </c>
      <c r="AC334" s="347">
        <f t="shared" si="76"/>
        <v>0</v>
      </c>
      <c r="AD334" s="348">
        <f t="shared" si="77"/>
        <v>0</v>
      </c>
      <c r="AE334" s="349">
        <f>IF(Y334&gt;0,VLOOKUP($Y334,'Reference Data 2'!$B$9:$D$71,3),0)</f>
        <v>0</v>
      </c>
      <c r="AF334" s="347">
        <f t="shared" si="78"/>
        <v>0</v>
      </c>
      <c r="AG334" s="346">
        <f t="shared" si="79"/>
        <v>0</v>
      </c>
      <c r="AH334" s="350">
        <f t="shared" si="80"/>
        <v>0</v>
      </c>
      <c r="AI334" s="351">
        <f t="shared" si="81"/>
        <v>0</v>
      </c>
      <c r="AJ334" s="352">
        <f t="shared" si="82"/>
        <v>0</v>
      </c>
      <c r="AK334" s="349">
        <f>IF(AA334&gt;0,VLOOKUP(C334,'Reference Data 1'!$N$13:$O$17,2),0)</f>
        <v>0</v>
      </c>
      <c r="AL334" s="346">
        <f t="shared" si="83"/>
        <v>0</v>
      </c>
      <c r="AM334" s="353">
        <f t="shared" si="84"/>
        <v>0</v>
      </c>
      <c r="AN334" s="354">
        <f t="shared" si="85"/>
        <v>0</v>
      </c>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c r="GU334" s="23"/>
      <c r="GV334" s="23"/>
      <c r="GW334" s="23"/>
      <c r="GX334" s="23"/>
      <c r="GY334" s="23"/>
      <c r="GZ334" s="23"/>
      <c r="HA334" s="23"/>
      <c r="HB334" s="23"/>
      <c r="HC334" s="23"/>
      <c r="HD334" s="23"/>
      <c r="HE334" s="23"/>
      <c r="HF334" s="23"/>
      <c r="HG334" s="23"/>
      <c r="HH334" s="23"/>
      <c r="HI334" s="23"/>
      <c r="HJ334" s="23"/>
      <c r="HK334" s="23"/>
    </row>
    <row r="335" spans="1:219" ht="13.9" customHeight="1">
      <c r="A335" s="392"/>
      <c r="B335" s="160"/>
      <c r="C335" s="161"/>
      <c r="D335" s="161"/>
      <c r="E335" s="255"/>
      <c r="F335" s="396">
        <v>0</v>
      </c>
      <c r="G335" s="181"/>
      <c r="H335" s="186"/>
      <c r="I335" s="162"/>
      <c r="J335" s="163"/>
      <c r="K335" s="164"/>
      <c r="L335" s="164"/>
      <c r="M335" s="187"/>
      <c r="N335" s="458"/>
      <c r="O335" s="463"/>
      <c r="P335" s="190"/>
      <c r="Q335" s="165"/>
      <c r="R335" s="166"/>
      <c r="S335" s="191"/>
      <c r="T335" s="195"/>
      <c r="U335" s="167"/>
      <c r="V335" s="196"/>
      <c r="W335" s="199">
        <f t="shared" si="72"/>
        <v>0</v>
      </c>
      <c r="X335" s="344">
        <f>IF(G335&gt;0,HLOOKUP(C335,'Utility Allowances'!$O$33:$S$34,2),0)</f>
        <v>0</v>
      </c>
      <c r="Y335" s="345">
        <f t="shared" si="73"/>
        <v>0</v>
      </c>
      <c r="Z335" s="168">
        <f t="shared" si="74"/>
        <v>0</v>
      </c>
      <c r="AA335" s="346">
        <f t="shared" si="75"/>
        <v>0</v>
      </c>
      <c r="AB335" s="344">
        <f>IF(Y335&gt;0,VLOOKUP($Y335,'Reference Data 2'!$B$7:$C$71,2),0)</f>
        <v>0</v>
      </c>
      <c r="AC335" s="347">
        <f t="shared" si="76"/>
        <v>0</v>
      </c>
      <c r="AD335" s="348">
        <f t="shared" si="77"/>
        <v>0</v>
      </c>
      <c r="AE335" s="349">
        <f>IF(Y335&gt;0,VLOOKUP($Y335,'Reference Data 2'!$B$9:$D$71,3),0)</f>
        <v>0</v>
      </c>
      <c r="AF335" s="347">
        <f t="shared" si="78"/>
        <v>0</v>
      </c>
      <c r="AG335" s="346">
        <f t="shared" si="79"/>
        <v>0</v>
      </c>
      <c r="AH335" s="350">
        <f t="shared" si="80"/>
        <v>0</v>
      </c>
      <c r="AI335" s="351">
        <f t="shared" si="81"/>
        <v>0</v>
      </c>
      <c r="AJ335" s="352">
        <f t="shared" si="82"/>
        <v>0</v>
      </c>
      <c r="AK335" s="349">
        <f>IF(AA335&gt;0,VLOOKUP(C335,'Reference Data 1'!$N$13:$O$17,2),0)</f>
        <v>0</v>
      </c>
      <c r="AL335" s="346">
        <f t="shared" si="83"/>
        <v>0</v>
      </c>
      <c r="AM335" s="353">
        <f t="shared" si="84"/>
        <v>0</v>
      </c>
      <c r="AN335" s="354">
        <f t="shared" si="85"/>
        <v>0</v>
      </c>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c r="GU335" s="23"/>
      <c r="GV335" s="23"/>
      <c r="GW335" s="23"/>
      <c r="GX335" s="23"/>
      <c r="GY335" s="23"/>
      <c r="GZ335" s="23"/>
      <c r="HA335" s="23"/>
      <c r="HB335" s="23"/>
      <c r="HC335" s="23"/>
      <c r="HD335" s="23"/>
      <c r="HE335" s="23"/>
      <c r="HF335" s="23"/>
      <c r="HG335" s="23"/>
      <c r="HH335" s="23"/>
      <c r="HI335" s="23"/>
      <c r="HJ335" s="23"/>
      <c r="HK335" s="23"/>
    </row>
    <row r="336" spans="1:219" ht="13.9" customHeight="1">
      <c r="A336" s="392"/>
      <c r="B336" s="160"/>
      <c r="C336" s="161"/>
      <c r="D336" s="161"/>
      <c r="E336" s="255"/>
      <c r="F336" s="396">
        <v>0</v>
      </c>
      <c r="G336" s="181"/>
      <c r="H336" s="186"/>
      <c r="I336" s="162"/>
      <c r="J336" s="163"/>
      <c r="K336" s="164"/>
      <c r="L336" s="164"/>
      <c r="M336" s="187"/>
      <c r="N336" s="458"/>
      <c r="O336" s="463"/>
      <c r="P336" s="190"/>
      <c r="Q336" s="165"/>
      <c r="R336" s="166"/>
      <c r="S336" s="191"/>
      <c r="T336" s="195"/>
      <c r="U336" s="167"/>
      <c r="V336" s="196"/>
      <c r="W336" s="199">
        <f t="shared" si="72"/>
        <v>0</v>
      </c>
      <c r="X336" s="344">
        <f>IF(G336&gt;0,HLOOKUP(C336,'Utility Allowances'!$O$33:$S$34,2),0)</f>
        <v>0</v>
      </c>
      <c r="Y336" s="345">
        <f t="shared" si="73"/>
        <v>0</v>
      </c>
      <c r="Z336" s="168">
        <f t="shared" si="74"/>
        <v>0</v>
      </c>
      <c r="AA336" s="346">
        <f t="shared" si="75"/>
        <v>0</v>
      </c>
      <c r="AB336" s="344">
        <f>IF(Y336&gt;0,VLOOKUP($Y336,'Reference Data 2'!$B$7:$C$71,2),0)</f>
        <v>0</v>
      </c>
      <c r="AC336" s="347">
        <f t="shared" si="76"/>
        <v>0</v>
      </c>
      <c r="AD336" s="348">
        <f t="shared" si="77"/>
        <v>0</v>
      </c>
      <c r="AE336" s="349">
        <f>IF(Y336&gt;0,VLOOKUP($Y336,'Reference Data 2'!$B$9:$D$71,3),0)</f>
        <v>0</v>
      </c>
      <c r="AF336" s="347">
        <f t="shared" si="78"/>
        <v>0</v>
      </c>
      <c r="AG336" s="346">
        <f t="shared" si="79"/>
        <v>0</v>
      </c>
      <c r="AH336" s="350">
        <f t="shared" si="80"/>
        <v>0</v>
      </c>
      <c r="AI336" s="351">
        <f t="shared" si="81"/>
        <v>0</v>
      </c>
      <c r="AJ336" s="352">
        <f t="shared" si="82"/>
        <v>0</v>
      </c>
      <c r="AK336" s="349">
        <f>IF(AA336&gt;0,VLOOKUP(C336,'Reference Data 1'!$N$13:$O$17,2),0)</f>
        <v>0</v>
      </c>
      <c r="AL336" s="346">
        <f t="shared" si="83"/>
        <v>0</v>
      </c>
      <c r="AM336" s="353">
        <f t="shared" si="84"/>
        <v>0</v>
      </c>
      <c r="AN336" s="354">
        <f t="shared" si="85"/>
        <v>0</v>
      </c>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row>
    <row r="337" spans="1:219" ht="13.9" customHeight="1">
      <c r="A337" s="392"/>
      <c r="B337" s="160"/>
      <c r="C337" s="161"/>
      <c r="D337" s="161"/>
      <c r="E337" s="255"/>
      <c r="F337" s="396">
        <v>0</v>
      </c>
      <c r="G337" s="181"/>
      <c r="H337" s="186"/>
      <c r="I337" s="162"/>
      <c r="J337" s="163"/>
      <c r="K337" s="164"/>
      <c r="L337" s="164"/>
      <c r="M337" s="187"/>
      <c r="N337" s="458"/>
      <c r="O337" s="463"/>
      <c r="P337" s="190"/>
      <c r="Q337" s="165"/>
      <c r="R337" s="166"/>
      <c r="S337" s="191"/>
      <c r="T337" s="195"/>
      <c r="U337" s="167"/>
      <c r="V337" s="196"/>
      <c r="W337" s="199">
        <f t="shared" si="72"/>
        <v>0</v>
      </c>
      <c r="X337" s="344">
        <f>IF(G337&gt;0,HLOOKUP(C337,'Utility Allowances'!$O$33:$S$34,2),0)</f>
        <v>0</v>
      </c>
      <c r="Y337" s="345">
        <f t="shared" si="73"/>
        <v>0</v>
      </c>
      <c r="Z337" s="168">
        <f t="shared" si="74"/>
        <v>0</v>
      </c>
      <c r="AA337" s="346">
        <f t="shared" si="75"/>
        <v>0</v>
      </c>
      <c r="AB337" s="344">
        <f>IF(Y337&gt;0,VLOOKUP($Y337,'Reference Data 2'!$B$7:$C$71,2),0)</f>
        <v>0</v>
      </c>
      <c r="AC337" s="347">
        <f t="shared" si="76"/>
        <v>0</v>
      </c>
      <c r="AD337" s="348">
        <f t="shared" si="77"/>
        <v>0</v>
      </c>
      <c r="AE337" s="349">
        <f>IF(Y337&gt;0,VLOOKUP($Y337,'Reference Data 2'!$B$9:$D$71,3),0)</f>
        <v>0</v>
      </c>
      <c r="AF337" s="347">
        <f t="shared" si="78"/>
        <v>0</v>
      </c>
      <c r="AG337" s="346">
        <f t="shared" si="79"/>
        <v>0</v>
      </c>
      <c r="AH337" s="350">
        <f t="shared" si="80"/>
        <v>0</v>
      </c>
      <c r="AI337" s="351">
        <f t="shared" si="81"/>
        <v>0</v>
      </c>
      <c r="AJ337" s="352">
        <f t="shared" si="82"/>
        <v>0</v>
      </c>
      <c r="AK337" s="349">
        <f>IF(AA337&gt;0,VLOOKUP(C337,'Reference Data 1'!$N$13:$O$17,2),0)</f>
        <v>0</v>
      </c>
      <c r="AL337" s="346">
        <f t="shared" si="83"/>
        <v>0</v>
      </c>
      <c r="AM337" s="353">
        <f t="shared" si="84"/>
        <v>0</v>
      </c>
      <c r="AN337" s="354">
        <f t="shared" si="85"/>
        <v>0</v>
      </c>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row>
    <row r="338" spans="1:219" ht="13.9" customHeight="1">
      <c r="A338" s="392"/>
      <c r="B338" s="160"/>
      <c r="C338" s="161"/>
      <c r="D338" s="161"/>
      <c r="E338" s="255"/>
      <c r="F338" s="396">
        <v>0</v>
      </c>
      <c r="G338" s="181"/>
      <c r="H338" s="186"/>
      <c r="I338" s="162"/>
      <c r="J338" s="163"/>
      <c r="K338" s="164"/>
      <c r="L338" s="164"/>
      <c r="M338" s="187"/>
      <c r="N338" s="458"/>
      <c r="O338" s="463"/>
      <c r="P338" s="190"/>
      <c r="Q338" s="165"/>
      <c r="R338" s="166"/>
      <c r="S338" s="191"/>
      <c r="T338" s="195"/>
      <c r="U338" s="167"/>
      <c r="V338" s="196"/>
      <c r="W338" s="199">
        <f t="shared" si="72"/>
        <v>0</v>
      </c>
      <c r="X338" s="344">
        <f>IF(G338&gt;0,HLOOKUP(C338,'Utility Allowances'!$O$33:$S$34,2),0)</f>
        <v>0</v>
      </c>
      <c r="Y338" s="345">
        <f t="shared" si="73"/>
        <v>0</v>
      </c>
      <c r="Z338" s="168">
        <f t="shared" si="74"/>
        <v>0</v>
      </c>
      <c r="AA338" s="346">
        <f t="shared" si="75"/>
        <v>0</v>
      </c>
      <c r="AB338" s="344">
        <f>IF(Y338&gt;0,VLOOKUP($Y338,'Reference Data 2'!$B$7:$C$71,2),0)</f>
        <v>0</v>
      </c>
      <c r="AC338" s="347">
        <f t="shared" si="76"/>
        <v>0</v>
      </c>
      <c r="AD338" s="348">
        <f t="shared" si="77"/>
        <v>0</v>
      </c>
      <c r="AE338" s="349">
        <f>IF(Y338&gt;0,VLOOKUP($Y338,'Reference Data 2'!$B$9:$D$71,3),0)</f>
        <v>0</v>
      </c>
      <c r="AF338" s="347">
        <f t="shared" si="78"/>
        <v>0</v>
      </c>
      <c r="AG338" s="346">
        <f t="shared" si="79"/>
        <v>0</v>
      </c>
      <c r="AH338" s="350">
        <f t="shared" si="80"/>
        <v>0</v>
      </c>
      <c r="AI338" s="351">
        <f t="shared" si="81"/>
        <v>0</v>
      </c>
      <c r="AJ338" s="352">
        <f t="shared" si="82"/>
        <v>0</v>
      </c>
      <c r="AK338" s="349">
        <f>IF(AA338&gt;0,VLOOKUP(C338,'Reference Data 1'!$N$13:$O$17,2),0)</f>
        <v>0</v>
      </c>
      <c r="AL338" s="346">
        <f t="shared" si="83"/>
        <v>0</v>
      </c>
      <c r="AM338" s="353">
        <f t="shared" si="84"/>
        <v>0</v>
      </c>
      <c r="AN338" s="354">
        <f t="shared" si="85"/>
        <v>0</v>
      </c>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row>
    <row r="339" spans="1:219" ht="13.9" customHeight="1">
      <c r="A339" s="392"/>
      <c r="B339" s="160"/>
      <c r="C339" s="161"/>
      <c r="D339" s="161"/>
      <c r="E339" s="255"/>
      <c r="F339" s="396">
        <v>0</v>
      </c>
      <c r="G339" s="181"/>
      <c r="H339" s="186"/>
      <c r="I339" s="162"/>
      <c r="J339" s="163"/>
      <c r="K339" s="164"/>
      <c r="L339" s="164"/>
      <c r="M339" s="187"/>
      <c r="N339" s="458"/>
      <c r="O339" s="463"/>
      <c r="P339" s="190"/>
      <c r="Q339" s="165"/>
      <c r="R339" s="166"/>
      <c r="S339" s="191"/>
      <c r="T339" s="195"/>
      <c r="U339" s="167"/>
      <c r="V339" s="196"/>
      <c r="W339" s="199">
        <f t="shared" si="72"/>
        <v>0</v>
      </c>
      <c r="X339" s="344">
        <f>IF(G339&gt;0,HLOOKUP(C339,'Utility Allowances'!$O$33:$S$34,2),0)</f>
        <v>0</v>
      </c>
      <c r="Y339" s="345">
        <f t="shared" si="73"/>
        <v>0</v>
      </c>
      <c r="Z339" s="168">
        <f t="shared" si="74"/>
        <v>0</v>
      </c>
      <c r="AA339" s="346">
        <f t="shared" si="75"/>
        <v>0</v>
      </c>
      <c r="AB339" s="344">
        <f>IF(Y339&gt;0,VLOOKUP($Y339,'Reference Data 2'!$B$7:$C$71,2),0)</f>
        <v>0</v>
      </c>
      <c r="AC339" s="347">
        <f t="shared" si="76"/>
        <v>0</v>
      </c>
      <c r="AD339" s="348">
        <f t="shared" si="77"/>
        <v>0</v>
      </c>
      <c r="AE339" s="349">
        <f>IF(Y339&gt;0,VLOOKUP($Y339,'Reference Data 2'!$B$9:$D$71,3),0)</f>
        <v>0</v>
      </c>
      <c r="AF339" s="347">
        <f t="shared" si="78"/>
        <v>0</v>
      </c>
      <c r="AG339" s="346">
        <f t="shared" si="79"/>
        <v>0</v>
      </c>
      <c r="AH339" s="350">
        <f t="shared" si="80"/>
        <v>0</v>
      </c>
      <c r="AI339" s="351">
        <f t="shared" si="81"/>
        <v>0</v>
      </c>
      <c r="AJ339" s="352">
        <f t="shared" si="82"/>
        <v>0</v>
      </c>
      <c r="AK339" s="349">
        <f>IF(AA339&gt;0,VLOOKUP(C339,'Reference Data 1'!$N$13:$O$17,2),0)</f>
        <v>0</v>
      </c>
      <c r="AL339" s="346">
        <f t="shared" si="83"/>
        <v>0</v>
      </c>
      <c r="AM339" s="353">
        <f t="shared" si="84"/>
        <v>0</v>
      </c>
      <c r="AN339" s="354">
        <f t="shared" si="85"/>
        <v>0</v>
      </c>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row>
    <row r="340" spans="1:219" ht="13.9" customHeight="1">
      <c r="A340" s="392"/>
      <c r="B340" s="160"/>
      <c r="C340" s="161"/>
      <c r="D340" s="161"/>
      <c r="E340" s="255"/>
      <c r="F340" s="396">
        <v>0</v>
      </c>
      <c r="G340" s="181"/>
      <c r="H340" s="186"/>
      <c r="I340" s="162"/>
      <c r="J340" s="163"/>
      <c r="K340" s="164"/>
      <c r="L340" s="164"/>
      <c r="M340" s="187"/>
      <c r="N340" s="458"/>
      <c r="O340" s="463"/>
      <c r="P340" s="190"/>
      <c r="Q340" s="165"/>
      <c r="R340" s="166"/>
      <c r="S340" s="191"/>
      <c r="T340" s="195"/>
      <c r="U340" s="167"/>
      <c r="V340" s="196"/>
      <c r="W340" s="199">
        <f t="shared" si="72"/>
        <v>0</v>
      </c>
      <c r="X340" s="344">
        <f>IF(G340&gt;0,HLOOKUP(C340,'Utility Allowances'!$O$33:$S$34,2),0)</f>
        <v>0</v>
      </c>
      <c r="Y340" s="345">
        <f t="shared" si="73"/>
        <v>0</v>
      </c>
      <c r="Z340" s="168">
        <f t="shared" si="74"/>
        <v>0</v>
      </c>
      <c r="AA340" s="346">
        <f t="shared" si="75"/>
        <v>0</v>
      </c>
      <c r="AB340" s="344">
        <f>IF(Y340&gt;0,VLOOKUP($Y340,'Reference Data 2'!$B$7:$C$71,2),0)</f>
        <v>0</v>
      </c>
      <c r="AC340" s="347">
        <f t="shared" si="76"/>
        <v>0</v>
      </c>
      <c r="AD340" s="348">
        <f t="shared" si="77"/>
        <v>0</v>
      </c>
      <c r="AE340" s="349">
        <f>IF(Y340&gt;0,VLOOKUP($Y340,'Reference Data 2'!$B$9:$D$71,3),0)</f>
        <v>0</v>
      </c>
      <c r="AF340" s="347">
        <f t="shared" si="78"/>
        <v>0</v>
      </c>
      <c r="AG340" s="346">
        <f t="shared" si="79"/>
        <v>0</v>
      </c>
      <c r="AH340" s="350">
        <f t="shared" si="80"/>
        <v>0</v>
      </c>
      <c r="AI340" s="351">
        <f t="shared" si="81"/>
        <v>0</v>
      </c>
      <c r="AJ340" s="352">
        <f t="shared" si="82"/>
        <v>0</v>
      </c>
      <c r="AK340" s="349">
        <f>IF(AA340&gt;0,VLOOKUP(C340,'Reference Data 1'!$N$13:$O$17,2),0)</f>
        <v>0</v>
      </c>
      <c r="AL340" s="346">
        <f t="shared" si="83"/>
        <v>0</v>
      </c>
      <c r="AM340" s="353">
        <f t="shared" si="84"/>
        <v>0</v>
      </c>
      <c r="AN340" s="354">
        <f t="shared" si="85"/>
        <v>0</v>
      </c>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c r="EW340" s="23"/>
      <c r="EX340" s="23"/>
      <c r="EY340" s="23"/>
      <c r="EZ340" s="23"/>
      <c r="FA340" s="23"/>
      <c r="FB340" s="23"/>
      <c r="FC340" s="23"/>
      <c r="FD340" s="23"/>
      <c r="FE340" s="23"/>
      <c r="FF340" s="23"/>
      <c r="FG340" s="23"/>
      <c r="FH340" s="23"/>
      <c r="FI340" s="23"/>
      <c r="FJ340" s="23"/>
      <c r="FK340" s="23"/>
      <c r="FL340" s="23"/>
      <c r="FM340" s="23"/>
      <c r="FN340" s="23"/>
      <c r="FO340" s="23"/>
      <c r="FP340" s="23"/>
      <c r="FQ340" s="23"/>
      <c r="FR340" s="23"/>
      <c r="FS340" s="23"/>
      <c r="FT340" s="23"/>
      <c r="FU340" s="23"/>
      <c r="FV340" s="23"/>
      <c r="FW340" s="23"/>
      <c r="FX340" s="23"/>
      <c r="FY340" s="23"/>
      <c r="FZ340" s="23"/>
      <c r="GA340" s="23"/>
      <c r="GB340" s="23"/>
      <c r="GC340" s="23"/>
      <c r="GD340" s="23"/>
      <c r="GE340" s="23"/>
      <c r="GF340" s="23"/>
      <c r="GG340" s="23"/>
      <c r="GH340" s="23"/>
      <c r="GI340" s="23"/>
      <c r="GJ340" s="23"/>
      <c r="GK340" s="23"/>
      <c r="GL340" s="23"/>
      <c r="GM340" s="23"/>
      <c r="GN340" s="23"/>
      <c r="GO340" s="23"/>
      <c r="GP340" s="23"/>
      <c r="GQ340" s="23"/>
      <c r="GR340" s="23"/>
      <c r="GS340" s="23"/>
      <c r="GT340" s="23"/>
      <c r="GU340" s="23"/>
      <c r="GV340" s="23"/>
      <c r="GW340" s="23"/>
      <c r="GX340" s="23"/>
      <c r="GY340" s="23"/>
      <c r="GZ340" s="23"/>
      <c r="HA340" s="23"/>
      <c r="HB340" s="23"/>
      <c r="HC340" s="23"/>
      <c r="HD340" s="23"/>
      <c r="HE340" s="23"/>
      <c r="HF340" s="23"/>
      <c r="HG340" s="23"/>
      <c r="HH340" s="23"/>
      <c r="HI340" s="23"/>
      <c r="HJ340" s="23"/>
      <c r="HK340" s="23"/>
    </row>
    <row r="341" spans="1:219" ht="13.9" customHeight="1">
      <c r="A341" s="392"/>
      <c r="B341" s="160"/>
      <c r="C341" s="161"/>
      <c r="D341" s="161"/>
      <c r="E341" s="255"/>
      <c r="F341" s="396">
        <v>0</v>
      </c>
      <c r="G341" s="181"/>
      <c r="H341" s="186"/>
      <c r="I341" s="162"/>
      <c r="J341" s="163"/>
      <c r="K341" s="164"/>
      <c r="L341" s="164"/>
      <c r="M341" s="187"/>
      <c r="N341" s="458"/>
      <c r="O341" s="463"/>
      <c r="P341" s="190"/>
      <c r="Q341" s="165"/>
      <c r="R341" s="166"/>
      <c r="S341" s="191"/>
      <c r="T341" s="195"/>
      <c r="U341" s="167"/>
      <c r="V341" s="196"/>
      <c r="W341" s="199">
        <f t="shared" si="72"/>
        <v>0</v>
      </c>
      <c r="X341" s="344">
        <f>IF(G341&gt;0,HLOOKUP(C341,'Utility Allowances'!$O$33:$S$34,2),0)</f>
        <v>0</v>
      </c>
      <c r="Y341" s="345">
        <f t="shared" si="73"/>
        <v>0</v>
      </c>
      <c r="Z341" s="168">
        <f t="shared" si="74"/>
        <v>0</v>
      </c>
      <c r="AA341" s="346">
        <f t="shared" si="75"/>
        <v>0</v>
      </c>
      <c r="AB341" s="344">
        <f>IF(Y341&gt;0,VLOOKUP($Y341,'Reference Data 2'!$B$7:$C$71,2),0)</f>
        <v>0</v>
      </c>
      <c r="AC341" s="347">
        <f t="shared" si="76"/>
        <v>0</v>
      </c>
      <c r="AD341" s="348">
        <f t="shared" si="77"/>
        <v>0</v>
      </c>
      <c r="AE341" s="349">
        <f>IF(Y341&gt;0,VLOOKUP($Y341,'Reference Data 2'!$B$9:$D$71,3),0)</f>
        <v>0</v>
      </c>
      <c r="AF341" s="347">
        <f t="shared" si="78"/>
        <v>0</v>
      </c>
      <c r="AG341" s="346">
        <f t="shared" si="79"/>
        <v>0</v>
      </c>
      <c r="AH341" s="350">
        <f t="shared" si="80"/>
        <v>0</v>
      </c>
      <c r="AI341" s="351">
        <f t="shared" si="81"/>
        <v>0</v>
      </c>
      <c r="AJ341" s="352">
        <f t="shared" si="82"/>
        <v>0</v>
      </c>
      <c r="AK341" s="349">
        <f>IF(AA341&gt;0,VLOOKUP(C341,'Reference Data 1'!$N$13:$O$17,2),0)</f>
        <v>0</v>
      </c>
      <c r="AL341" s="346">
        <f t="shared" si="83"/>
        <v>0</v>
      </c>
      <c r="AM341" s="353">
        <f t="shared" si="84"/>
        <v>0</v>
      </c>
      <c r="AN341" s="354">
        <f t="shared" si="85"/>
        <v>0</v>
      </c>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c r="DN341" s="23"/>
      <c r="DO341" s="23"/>
      <c r="DP341" s="23"/>
      <c r="DQ341" s="23"/>
      <c r="DR341" s="23"/>
      <c r="DS341" s="23"/>
      <c r="DT341" s="23"/>
      <c r="DU341" s="23"/>
      <c r="DV341" s="23"/>
      <c r="DW341" s="23"/>
      <c r="DX341" s="23"/>
      <c r="DY341" s="23"/>
      <c r="DZ341" s="23"/>
      <c r="EA341" s="23"/>
      <c r="EB341" s="23"/>
      <c r="EC341" s="23"/>
      <c r="ED341" s="23"/>
      <c r="EE341" s="23"/>
      <c r="EF341" s="23"/>
      <c r="EG341" s="23"/>
      <c r="EH341" s="23"/>
      <c r="EI341" s="23"/>
      <c r="EJ341" s="23"/>
      <c r="EK341" s="23"/>
      <c r="EL341" s="23"/>
      <c r="EM341" s="23"/>
      <c r="EN341" s="23"/>
      <c r="EO341" s="23"/>
      <c r="EP341" s="23"/>
      <c r="EQ341" s="23"/>
      <c r="ER341" s="23"/>
      <c r="ES341" s="23"/>
      <c r="ET341" s="23"/>
      <c r="EU341" s="23"/>
      <c r="EV341" s="23"/>
      <c r="EW341" s="23"/>
      <c r="EX341" s="23"/>
      <c r="EY341" s="23"/>
      <c r="EZ341" s="23"/>
      <c r="FA341" s="23"/>
      <c r="FB341" s="23"/>
      <c r="FC341" s="23"/>
      <c r="FD341" s="23"/>
      <c r="FE341" s="23"/>
      <c r="FF341" s="23"/>
      <c r="FG341" s="23"/>
      <c r="FH341" s="23"/>
      <c r="FI341" s="23"/>
      <c r="FJ341" s="23"/>
      <c r="FK341" s="23"/>
      <c r="FL341" s="23"/>
      <c r="FM341" s="23"/>
      <c r="FN341" s="23"/>
      <c r="FO341" s="23"/>
      <c r="FP341" s="23"/>
      <c r="FQ341" s="23"/>
      <c r="FR341" s="23"/>
      <c r="FS341" s="23"/>
      <c r="FT341" s="23"/>
      <c r="FU341" s="23"/>
      <c r="FV341" s="23"/>
      <c r="FW341" s="23"/>
      <c r="FX341" s="23"/>
      <c r="FY341" s="23"/>
      <c r="FZ341" s="23"/>
      <c r="GA341" s="23"/>
      <c r="GB341" s="23"/>
      <c r="GC341" s="23"/>
      <c r="GD341" s="23"/>
      <c r="GE341" s="23"/>
      <c r="GF341" s="23"/>
      <c r="GG341" s="23"/>
      <c r="GH341" s="23"/>
      <c r="GI341" s="23"/>
      <c r="GJ341" s="23"/>
      <c r="GK341" s="23"/>
      <c r="GL341" s="23"/>
      <c r="GM341" s="23"/>
      <c r="GN341" s="23"/>
      <c r="GO341" s="23"/>
      <c r="GP341" s="23"/>
      <c r="GQ341" s="23"/>
      <c r="GR341" s="23"/>
      <c r="GS341" s="23"/>
      <c r="GT341" s="23"/>
      <c r="GU341" s="23"/>
      <c r="GV341" s="23"/>
      <c r="GW341" s="23"/>
      <c r="GX341" s="23"/>
      <c r="GY341" s="23"/>
      <c r="GZ341" s="23"/>
      <c r="HA341" s="23"/>
      <c r="HB341" s="23"/>
      <c r="HC341" s="23"/>
      <c r="HD341" s="23"/>
      <c r="HE341" s="23"/>
      <c r="HF341" s="23"/>
      <c r="HG341" s="23"/>
      <c r="HH341" s="23"/>
      <c r="HI341" s="23"/>
      <c r="HJ341" s="23"/>
      <c r="HK341" s="23"/>
    </row>
    <row r="342" spans="1:219" ht="13.9" customHeight="1">
      <c r="A342" s="392"/>
      <c r="B342" s="160"/>
      <c r="C342" s="161"/>
      <c r="D342" s="161"/>
      <c r="E342" s="255"/>
      <c r="F342" s="396">
        <v>0</v>
      </c>
      <c r="G342" s="181"/>
      <c r="H342" s="186"/>
      <c r="I342" s="162"/>
      <c r="J342" s="163"/>
      <c r="K342" s="164"/>
      <c r="L342" s="164"/>
      <c r="M342" s="187"/>
      <c r="N342" s="458"/>
      <c r="O342" s="463"/>
      <c r="P342" s="190"/>
      <c r="Q342" s="165"/>
      <c r="R342" s="166"/>
      <c r="S342" s="191"/>
      <c r="T342" s="195"/>
      <c r="U342" s="167"/>
      <c r="V342" s="196"/>
      <c r="W342" s="199">
        <f t="shared" si="72"/>
        <v>0</v>
      </c>
      <c r="X342" s="344">
        <f>IF(G342&gt;0,HLOOKUP(C342,'Utility Allowances'!$O$33:$S$34,2),0)</f>
        <v>0</v>
      </c>
      <c r="Y342" s="345">
        <f t="shared" si="73"/>
        <v>0</v>
      </c>
      <c r="Z342" s="168">
        <f t="shared" si="74"/>
        <v>0</v>
      </c>
      <c r="AA342" s="346">
        <f t="shared" si="75"/>
        <v>0</v>
      </c>
      <c r="AB342" s="344">
        <f>IF(Y342&gt;0,VLOOKUP($Y342,'Reference Data 2'!$B$7:$C$71,2),0)</f>
        <v>0</v>
      </c>
      <c r="AC342" s="347">
        <f t="shared" si="76"/>
        <v>0</v>
      </c>
      <c r="AD342" s="348">
        <f t="shared" si="77"/>
        <v>0</v>
      </c>
      <c r="AE342" s="349">
        <f>IF(Y342&gt;0,VLOOKUP($Y342,'Reference Data 2'!$B$9:$D$71,3),0)</f>
        <v>0</v>
      </c>
      <c r="AF342" s="347">
        <f t="shared" si="78"/>
        <v>0</v>
      </c>
      <c r="AG342" s="346">
        <f t="shared" si="79"/>
        <v>0</v>
      </c>
      <c r="AH342" s="350">
        <f t="shared" si="80"/>
        <v>0</v>
      </c>
      <c r="AI342" s="351">
        <f t="shared" si="81"/>
        <v>0</v>
      </c>
      <c r="AJ342" s="352">
        <f t="shared" si="82"/>
        <v>0</v>
      </c>
      <c r="AK342" s="349">
        <f>IF(AA342&gt;0,VLOOKUP(C342,'Reference Data 1'!$N$13:$O$17,2),0)</f>
        <v>0</v>
      </c>
      <c r="AL342" s="346">
        <f t="shared" si="83"/>
        <v>0</v>
      </c>
      <c r="AM342" s="353">
        <f t="shared" si="84"/>
        <v>0</v>
      </c>
      <c r="AN342" s="354">
        <f t="shared" si="85"/>
        <v>0</v>
      </c>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c r="EW342" s="23"/>
      <c r="EX342" s="23"/>
      <c r="EY342" s="23"/>
      <c r="EZ342" s="23"/>
      <c r="FA342" s="23"/>
      <c r="FB342" s="23"/>
      <c r="FC342" s="23"/>
      <c r="FD342" s="23"/>
      <c r="FE342" s="23"/>
      <c r="FF342" s="23"/>
      <c r="FG342" s="23"/>
      <c r="FH342" s="23"/>
      <c r="FI342" s="23"/>
      <c r="FJ342" s="23"/>
      <c r="FK342" s="23"/>
      <c r="FL342" s="23"/>
      <c r="FM342" s="23"/>
      <c r="FN342" s="23"/>
      <c r="FO342" s="23"/>
      <c r="FP342" s="23"/>
      <c r="FQ342" s="23"/>
      <c r="FR342" s="23"/>
      <c r="FS342" s="23"/>
      <c r="FT342" s="23"/>
      <c r="FU342" s="23"/>
      <c r="FV342" s="23"/>
      <c r="FW342" s="23"/>
      <c r="FX342" s="23"/>
      <c r="FY342" s="23"/>
      <c r="FZ342" s="23"/>
      <c r="GA342" s="23"/>
      <c r="GB342" s="23"/>
      <c r="GC342" s="23"/>
      <c r="GD342" s="23"/>
      <c r="GE342" s="23"/>
      <c r="GF342" s="23"/>
      <c r="GG342" s="23"/>
      <c r="GH342" s="23"/>
      <c r="GI342" s="23"/>
      <c r="GJ342" s="23"/>
      <c r="GK342" s="23"/>
      <c r="GL342" s="23"/>
      <c r="GM342" s="23"/>
      <c r="GN342" s="23"/>
      <c r="GO342" s="23"/>
      <c r="GP342" s="23"/>
      <c r="GQ342" s="23"/>
      <c r="GR342" s="23"/>
      <c r="GS342" s="23"/>
      <c r="GT342" s="23"/>
      <c r="GU342" s="23"/>
      <c r="GV342" s="23"/>
      <c r="GW342" s="23"/>
      <c r="GX342" s="23"/>
      <c r="GY342" s="23"/>
      <c r="GZ342" s="23"/>
      <c r="HA342" s="23"/>
      <c r="HB342" s="23"/>
      <c r="HC342" s="23"/>
      <c r="HD342" s="23"/>
      <c r="HE342" s="23"/>
      <c r="HF342" s="23"/>
      <c r="HG342" s="23"/>
      <c r="HH342" s="23"/>
      <c r="HI342" s="23"/>
      <c r="HJ342" s="23"/>
      <c r="HK342" s="23"/>
    </row>
    <row r="343" spans="1:219" ht="13.9" customHeight="1">
      <c r="A343" s="392"/>
      <c r="B343" s="160"/>
      <c r="C343" s="161"/>
      <c r="D343" s="161"/>
      <c r="E343" s="255"/>
      <c r="F343" s="396">
        <v>0</v>
      </c>
      <c r="G343" s="181"/>
      <c r="H343" s="186"/>
      <c r="I343" s="162"/>
      <c r="J343" s="163"/>
      <c r="K343" s="164"/>
      <c r="L343" s="164"/>
      <c r="M343" s="187"/>
      <c r="N343" s="458"/>
      <c r="O343" s="463"/>
      <c r="P343" s="190"/>
      <c r="Q343" s="165"/>
      <c r="R343" s="166"/>
      <c r="S343" s="191"/>
      <c r="T343" s="195"/>
      <c r="U343" s="167"/>
      <c r="V343" s="196"/>
      <c r="W343" s="199">
        <f t="shared" si="72"/>
        <v>0</v>
      </c>
      <c r="X343" s="344">
        <f>IF(G343&gt;0,HLOOKUP(C343,'Utility Allowances'!$O$33:$S$34,2),0)</f>
        <v>0</v>
      </c>
      <c r="Y343" s="345">
        <f t="shared" si="73"/>
        <v>0</v>
      </c>
      <c r="Z343" s="168">
        <f t="shared" si="74"/>
        <v>0</v>
      </c>
      <c r="AA343" s="346">
        <f t="shared" si="75"/>
        <v>0</v>
      </c>
      <c r="AB343" s="344">
        <f>IF(Y343&gt;0,VLOOKUP($Y343,'Reference Data 2'!$B$7:$C$71,2),0)</f>
        <v>0</v>
      </c>
      <c r="AC343" s="347">
        <f t="shared" si="76"/>
        <v>0</v>
      </c>
      <c r="AD343" s="348">
        <f t="shared" si="77"/>
        <v>0</v>
      </c>
      <c r="AE343" s="349">
        <f>IF(Y343&gt;0,VLOOKUP($Y343,'Reference Data 2'!$B$9:$D$71,3),0)</f>
        <v>0</v>
      </c>
      <c r="AF343" s="347">
        <f t="shared" si="78"/>
        <v>0</v>
      </c>
      <c r="AG343" s="346">
        <f t="shared" si="79"/>
        <v>0</v>
      </c>
      <c r="AH343" s="350">
        <f t="shared" si="80"/>
        <v>0</v>
      </c>
      <c r="AI343" s="351">
        <f t="shared" si="81"/>
        <v>0</v>
      </c>
      <c r="AJ343" s="352">
        <f t="shared" si="82"/>
        <v>0</v>
      </c>
      <c r="AK343" s="349">
        <f>IF(AA343&gt;0,VLOOKUP(C343,'Reference Data 1'!$N$13:$O$17,2),0)</f>
        <v>0</v>
      </c>
      <c r="AL343" s="346">
        <f t="shared" si="83"/>
        <v>0</v>
      </c>
      <c r="AM343" s="353">
        <f t="shared" si="84"/>
        <v>0</v>
      </c>
      <c r="AN343" s="354">
        <f t="shared" si="85"/>
        <v>0</v>
      </c>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c r="GU343" s="23"/>
      <c r="GV343" s="23"/>
      <c r="GW343" s="23"/>
      <c r="GX343" s="23"/>
      <c r="GY343" s="23"/>
      <c r="GZ343" s="23"/>
      <c r="HA343" s="23"/>
      <c r="HB343" s="23"/>
      <c r="HC343" s="23"/>
      <c r="HD343" s="23"/>
      <c r="HE343" s="23"/>
      <c r="HF343" s="23"/>
      <c r="HG343" s="23"/>
      <c r="HH343" s="23"/>
      <c r="HI343" s="23"/>
      <c r="HJ343" s="23"/>
      <c r="HK343" s="23"/>
    </row>
    <row r="344" spans="1:219" ht="13.9" customHeight="1">
      <c r="A344" s="392"/>
      <c r="B344" s="160"/>
      <c r="C344" s="161"/>
      <c r="D344" s="161"/>
      <c r="E344" s="255"/>
      <c r="F344" s="396">
        <v>0</v>
      </c>
      <c r="G344" s="181"/>
      <c r="H344" s="186"/>
      <c r="I344" s="162"/>
      <c r="J344" s="163"/>
      <c r="K344" s="164"/>
      <c r="L344" s="164"/>
      <c r="M344" s="187"/>
      <c r="N344" s="458"/>
      <c r="O344" s="463"/>
      <c r="P344" s="190"/>
      <c r="Q344" s="165"/>
      <c r="R344" s="166"/>
      <c r="S344" s="191"/>
      <c r="T344" s="195"/>
      <c r="U344" s="167"/>
      <c r="V344" s="196"/>
      <c r="W344" s="199">
        <f t="shared" si="72"/>
        <v>0</v>
      </c>
      <c r="X344" s="344">
        <f>IF(G344&gt;0,HLOOKUP(C344,'Utility Allowances'!$O$33:$S$34,2),0)</f>
        <v>0</v>
      </c>
      <c r="Y344" s="345">
        <f t="shared" si="73"/>
        <v>0</v>
      </c>
      <c r="Z344" s="168">
        <f t="shared" si="74"/>
        <v>0</v>
      </c>
      <c r="AA344" s="346">
        <f t="shared" si="75"/>
        <v>0</v>
      </c>
      <c r="AB344" s="344">
        <f>IF(Y344&gt;0,VLOOKUP($Y344,'Reference Data 2'!$B$7:$C$71,2),0)</f>
        <v>0</v>
      </c>
      <c r="AC344" s="347">
        <f t="shared" si="76"/>
        <v>0</v>
      </c>
      <c r="AD344" s="348">
        <f t="shared" si="77"/>
        <v>0</v>
      </c>
      <c r="AE344" s="349">
        <f>IF(Y344&gt;0,VLOOKUP($Y344,'Reference Data 2'!$B$9:$D$71,3),0)</f>
        <v>0</v>
      </c>
      <c r="AF344" s="347">
        <f t="shared" si="78"/>
        <v>0</v>
      </c>
      <c r="AG344" s="346">
        <f t="shared" si="79"/>
        <v>0</v>
      </c>
      <c r="AH344" s="350">
        <f t="shared" si="80"/>
        <v>0</v>
      </c>
      <c r="AI344" s="351">
        <f t="shared" si="81"/>
        <v>0</v>
      </c>
      <c r="AJ344" s="352">
        <f t="shared" si="82"/>
        <v>0</v>
      </c>
      <c r="AK344" s="349">
        <f>IF(AA344&gt;0,VLOOKUP(C344,'Reference Data 1'!$N$13:$O$17,2),0)</f>
        <v>0</v>
      </c>
      <c r="AL344" s="346">
        <f t="shared" si="83"/>
        <v>0</v>
      </c>
      <c r="AM344" s="353">
        <f t="shared" si="84"/>
        <v>0</v>
      </c>
      <c r="AN344" s="354">
        <f t="shared" si="85"/>
        <v>0</v>
      </c>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c r="EW344" s="23"/>
      <c r="EX344" s="23"/>
      <c r="EY344" s="23"/>
      <c r="EZ344" s="23"/>
      <c r="FA344" s="23"/>
      <c r="FB344" s="23"/>
      <c r="FC344" s="23"/>
      <c r="FD344" s="23"/>
      <c r="FE344" s="23"/>
      <c r="FF344" s="23"/>
      <c r="FG344" s="23"/>
      <c r="FH344" s="23"/>
      <c r="FI344" s="23"/>
      <c r="FJ344" s="23"/>
      <c r="FK344" s="23"/>
      <c r="FL344" s="23"/>
      <c r="FM344" s="23"/>
      <c r="FN344" s="23"/>
      <c r="FO344" s="23"/>
      <c r="FP344" s="23"/>
      <c r="FQ344" s="23"/>
      <c r="FR344" s="23"/>
      <c r="FS344" s="23"/>
      <c r="FT344" s="23"/>
      <c r="FU344" s="23"/>
      <c r="FV344" s="23"/>
      <c r="FW344" s="23"/>
      <c r="FX344" s="23"/>
      <c r="FY344" s="23"/>
      <c r="FZ344" s="23"/>
      <c r="GA344" s="23"/>
      <c r="GB344" s="23"/>
      <c r="GC344" s="23"/>
      <c r="GD344" s="23"/>
      <c r="GE344" s="23"/>
      <c r="GF344" s="23"/>
      <c r="GG344" s="23"/>
      <c r="GH344" s="23"/>
      <c r="GI344" s="23"/>
      <c r="GJ344" s="23"/>
      <c r="GK344" s="23"/>
      <c r="GL344" s="23"/>
      <c r="GM344" s="23"/>
      <c r="GN344" s="23"/>
      <c r="GO344" s="23"/>
      <c r="GP344" s="23"/>
      <c r="GQ344" s="23"/>
      <c r="GR344" s="23"/>
      <c r="GS344" s="23"/>
      <c r="GT344" s="23"/>
      <c r="GU344" s="23"/>
      <c r="GV344" s="23"/>
      <c r="GW344" s="23"/>
      <c r="GX344" s="23"/>
      <c r="GY344" s="23"/>
      <c r="GZ344" s="23"/>
      <c r="HA344" s="23"/>
      <c r="HB344" s="23"/>
      <c r="HC344" s="23"/>
      <c r="HD344" s="23"/>
      <c r="HE344" s="23"/>
      <c r="HF344" s="23"/>
      <c r="HG344" s="23"/>
      <c r="HH344" s="23"/>
      <c r="HI344" s="23"/>
      <c r="HJ344" s="23"/>
      <c r="HK344" s="23"/>
    </row>
    <row r="345" spans="1:219" ht="13.9" customHeight="1">
      <c r="A345" s="392"/>
      <c r="B345" s="160"/>
      <c r="C345" s="161"/>
      <c r="D345" s="161"/>
      <c r="E345" s="255"/>
      <c r="F345" s="396">
        <v>0</v>
      </c>
      <c r="G345" s="181"/>
      <c r="H345" s="186"/>
      <c r="I345" s="162"/>
      <c r="J345" s="163"/>
      <c r="K345" s="164"/>
      <c r="L345" s="164"/>
      <c r="M345" s="187"/>
      <c r="N345" s="458"/>
      <c r="O345" s="463"/>
      <c r="P345" s="190"/>
      <c r="Q345" s="165"/>
      <c r="R345" s="166"/>
      <c r="S345" s="191"/>
      <c r="T345" s="195"/>
      <c r="U345" s="167"/>
      <c r="V345" s="196"/>
      <c r="W345" s="199">
        <f t="shared" si="72"/>
        <v>0</v>
      </c>
      <c r="X345" s="344">
        <f>IF(G345&gt;0,HLOOKUP(C345,'Utility Allowances'!$O$33:$S$34,2),0)</f>
        <v>0</v>
      </c>
      <c r="Y345" s="345">
        <f t="shared" si="73"/>
        <v>0</v>
      </c>
      <c r="Z345" s="168">
        <f t="shared" si="74"/>
        <v>0</v>
      </c>
      <c r="AA345" s="346">
        <f t="shared" si="75"/>
        <v>0</v>
      </c>
      <c r="AB345" s="344">
        <f>IF(Y345&gt;0,VLOOKUP($Y345,'Reference Data 2'!$B$7:$C$71,2),0)</f>
        <v>0</v>
      </c>
      <c r="AC345" s="347">
        <f t="shared" si="76"/>
        <v>0</v>
      </c>
      <c r="AD345" s="348">
        <f t="shared" si="77"/>
        <v>0</v>
      </c>
      <c r="AE345" s="349">
        <f>IF(Y345&gt;0,VLOOKUP($Y345,'Reference Data 2'!$B$9:$D$71,3),0)</f>
        <v>0</v>
      </c>
      <c r="AF345" s="347">
        <f t="shared" si="78"/>
        <v>0</v>
      </c>
      <c r="AG345" s="346">
        <f t="shared" si="79"/>
        <v>0</v>
      </c>
      <c r="AH345" s="350">
        <f t="shared" si="80"/>
        <v>0</v>
      </c>
      <c r="AI345" s="351">
        <f t="shared" si="81"/>
        <v>0</v>
      </c>
      <c r="AJ345" s="352">
        <f t="shared" si="82"/>
        <v>0</v>
      </c>
      <c r="AK345" s="349">
        <f>IF(AA345&gt;0,VLOOKUP(C345,'Reference Data 1'!$N$13:$O$17,2),0)</f>
        <v>0</v>
      </c>
      <c r="AL345" s="346">
        <f t="shared" si="83"/>
        <v>0</v>
      </c>
      <c r="AM345" s="353">
        <f t="shared" si="84"/>
        <v>0</v>
      </c>
      <c r="AN345" s="354">
        <f t="shared" si="85"/>
        <v>0</v>
      </c>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c r="EW345" s="23"/>
      <c r="EX345" s="23"/>
      <c r="EY345" s="23"/>
      <c r="EZ345" s="23"/>
      <c r="FA345" s="23"/>
      <c r="FB345" s="23"/>
      <c r="FC345" s="23"/>
      <c r="FD345" s="23"/>
      <c r="FE345" s="23"/>
      <c r="FF345" s="23"/>
      <c r="FG345" s="23"/>
      <c r="FH345" s="23"/>
      <c r="FI345" s="23"/>
      <c r="FJ345" s="23"/>
      <c r="FK345" s="23"/>
      <c r="FL345" s="23"/>
      <c r="FM345" s="23"/>
      <c r="FN345" s="23"/>
      <c r="FO345" s="23"/>
      <c r="FP345" s="23"/>
      <c r="FQ345" s="23"/>
      <c r="FR345" s="23"/>
      <c r="FS345" s="23"/>
      <c r="FT345" s="23"/>
      <c r="FU345" s="23"/>
      <c r="FV345" s="23"/>
      <c r="FW345" s="23"/>
      <c r="FX345" s="23"/>
      <c r="FY345" s="23"/>
      <c r="FZ345" s="23"/>
      <c r="GA345" s="23"/>
      <c r="GB345" s="23"/>
      <c r="GC345" s="23"/>
      <c r="GD345" s="23"/>
      <c r="GE345" s="23"/>
      <c r="GF345" s="23"/>
      <c r="GG345" s="23"/>
      <c r="GH345" s="23"/>
      <c r="GI345" s="23"/>
      <c r="GJ345" s="23"/>
      <c r="GK345" s="23"/>
      <c r="GL345" s="23"/>
      <c r="GM345" s="23"/>
      <c r="GN345" s="23"/>
      <c r="GO345" s="23"/>
      <c r="GP345" s="23"/>
      <c r="GQ345" s="23"/>
      <c r="GR345" s="23"/>
      <c r="GS345" s="23"/>
      <c r="GT345" s="23"/>
      <c r="GU345" s="23"/>
      <c r="GV345" s="23"/>
      <c r="GW345" s="23"/>
      <c r="GX345" s="23"/>
      <c r="GY345" s="23"/>
      <c r="GZ345" s="23"/>
      <c r="HA345" s="23"/>
      <c r="HB345" s="23"/>
      <c r="HC345" s="23"/>
      <c r="HD345" s="23"/>
      <c r="HE345" s="23"/>
      <c r="HF345" s="23"/>
      <c r="HG345" s="23"/>
      <c r="HH345" s="23"/>
      <c r="HI345" s="23"/>
      <c r="HJ345" s="23"/>
      <c r="HK345" s="23"/>
    </row>
    <row r="346" spans="1:219" ht="13.9" customHeight="1">
      <c r="A346" s="392"/>
      <c r="B346" s="160"/>
      <c r="C346" s="161"/>
      <c r="D346" s="161"/>
      <c r="E346" s="255"/>
      <c r="F346" s="396">
        <v>0</v>
      </c>
      <c r="G346" s="181"/>
      <c r="H346" s="186"/>
      <c r="I346" s="162"/>
      <c r="J346" s="163"/>
      <c r="K346" s="164"/>
      <c r="L346" s="164"/>
      <c r="M346" s="187"/>
      <c r="N346" s="458"/>
      <c r="O346" s="463"/>
      <c r="P346" s="190"/>
      <c r="Q346" s="165"/>
      <c r="R346" s="166"/>
      <c r="S346" s="191"/>
      <c r="T346" s="195"/>
      <c r="U346" s="167"/>
      <c r="V346" s="196"/>
      <c r="W346" s="199">
        <f t="shared" si="72"/>
        <v>0</v>
      </c>
      <c r="X346" s="344">
        <f>IF(G346&gt;0,HLOOKUP(C346,'Utility Allowances'!$O$33:$S$34,2),0)</f>
        <v>0</v>
      </c>
      <c r="Y346" s="345">
        <f t="shared" si="73"/>
        <v>0</v>
      </c>
      <c r="Z346" s="168">
        <f t="shared" si="74"/>
        <v>0</v>
      </c>
      <c r="AA346" s="346">
        <f t="shared" si="75"/>
        <v>0</v>
      </c>
      <c r="AB346" s="344">
        <f>IF(Y346&gt;0,VLOOKUP($Y346,'Reference Data 2'!$B$7:$C$71,2),0)</f>
        <v>0</v>
      </c>
      <c r="AC346" s="347">
        <f t="shared" si="76"/>
        <v>0</v>
      </c>
      <c r="AD346" s="348">
        <f t="shared" si="77"/>
        <v>0</v>
      </c>
      <c r="AE346" s="349">
        <f>IF(Y346&gt;0,VLOOKUP($Y346,'Reference Data 2'!$B$9:$D$71,3),0)</f>
        <v>0</v>
      </c>
      <c r="AF346" s="347">
        <f t="shared" si="78"/>
        <v>0</v>
      </c>
      <c r="AG346" s="346">
        <f t="shared" si="79"/>
        <v>0</v>
      </c>
      <c r="AH346" s="350">
        <f t="shared" si="80"/>
        <v>0</v>
      </c>
      <c r="AI346" s="351">
        <f t="shared" si="81"/>
        <v>0</v>
      </c>
      <c r="AJ346" s="352">
        <f t="shared" si="82"/>
        <v>0</v>
      </c>
      <c r="AK346" s="349">
        <f>IF(AA346&gt;0,VLOOKUP(C346,'Reference Data 1'!$N$13:$O$17,2),0)</f>
        <v>0</v>
      </c>
      <c r="AL346" s="346">
        <f t="shared" si="83"/>
        <v>0</v>
      </c>
      <c r="AM346" s="353">
        <f t="shared" si="84"/>
        <v>0</v>
      </c>
      <c r="AN346" s="354">
        <f t="shared" si="85"/>
        <v>0</v>
      </c>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c r="EW346" s="23"/>
      <c r="EX346" s="23"/>
      <c r="EY346" s="23"/>
      <c r="EZ346" s="23"/>
      <c r="FA346" s="23"/>
      <c r="FB346" s="23"/>
      <c r="FC346" s="23"/>
      <c r="FD346" s="23"/>
      <c r="FE346" s="23"/>
      <c r="FF346" s="23"/>
      <c r="FG346" s="23"/>
      <c r="FH346" s="23"/>
      <c r="FI346" s="23"/>
      <c r="FJ346" s="23"/>
      <c r="FK346" s="23"/>
      <c r="FL346" s="23"/>
      <c r="FM346" s="23"/>
      <c r="FN346" s="23"/>
      <c r="FO346" s="23"/>
      <c r="FP346" s="23"/>
      <c r="FQ346" s="23"/>
      <c r="FR346" s="23"/>
      <c r="FS346" s="23"/>
      <c r="FT346" s="23"/>
      <c r="FU346" s="23"/>
      <c r="FV346" s="23"/>
      <c r="FW346" s="23"/>
      <c r="FX346" s="23"/>
      <c r="FY346" s="23"/>
      <c r="FZ346" s="23"/>
      <c r="GA346" s="23"/>
      <c r="GB346" s="23"/>
      <c r="GC346" s="23"/>
      <c r="GD346" s="23"/>
      <c r="GE346" s="23"/>
      <c r="GF346" s="23"/>
      <c r="GG346" s="23"/>
      <c r="GH346" s="23"/>
      <c r="GI346" s="23"/>
      <c r="GJ346" s="23"/>
      <c r="GK346" s="23"/>
      <c r="GL346" s="23"/>
      <c r="GM346" s="23"/>
      <c r="GN346" s="23"/>
      <c r="GO346" s="23"/>
      <c r="GP346" s="23"/>
      <c r="GQ346" s="23"/>
      <c r="GR346" s="23"/>
      <c r="GS346" s="23"/>
      <c r="GT346" s="23"/>
      <c r="GU346" s="23"/>
      <c r="GV346" s="23"/>
      <c r="GW346" s="23"/>
      <c r="GX346" s="23"/>
      <c r="GY346" s="23"/>
      <c r="GZ346" s="23"/>
      <c r="HA346" s="23"/>
      <c r="HB346" s="23"/>
      <c r="HC346" s="23"/>
      <c r="HD346" s="23"/>
      <c r="HE346" s="23"/>
      <c r="HF346" s="23"/>
      <c r="HG346" s="23"/>
      <c r="HH346" s="23"/>
      <c r="HI346" s="23"/>
      <c r="HJ346" s="23"/>
      <c r="HK346" s="23"/>
    </row>
    <row r="347" spans="1:219" ht="13.9" customHeight="1">
      <c r="A347" s="392"/>
      <c r="B347" s="160"/>
      <c r="C347" s="161"/>
      <c r="D347" s="161"/>
      <c r="E347" s="255"/>
      <c r="F347" s="396">
        <v>0</v>
      </c>
      <c r="G347" s="181"/>
      <c r="H347" s="186"/>
      <c r="I347" s="162"/>
      <c r="J347" s="163"/>
      <c r="K347" s="164"/>
      <c r="L347" s="164"/>
      <c r="M347" s="187"/>
      <c r="N347" s="458"/>
      <c r="O347" s="463"/>
      <c r="P347" s="190"/>
      <c r="Q347" s="165"/>
      <c r="R347" s="166"/>
      <c r="S347" s="191"/>
      <c r="T347" s="195"/>
      <c r="U347" s="167"/>
      <c r="V347" s="196"/>
      <c r="W347" s="199">
        <f t="shared" si="72"/>
        <v>0</v>
      </c>
      <c r="X347" s="344">
        <f>IF(G347&gt;0,HLOOKUP(C347,'Utility Allowances'!$O$33:$S$34,2),0)</f>
        <v>0</v>
      </c>
      <c r="Y347" s="345">
        <f t="shared" si="73"/>
        <v>0</v>
      </c>
      <c r="Z347" s="168">
        <f t="shared" si="74"/>
        <v>0</v>
      </c>
      <c r="AA347" s="346">
        <f t="shared" si="75"/>
        <v>0</v>
      </c>
      <c r="AB347" s="344">
        <f>IF(Y347&gt;0,VLOOKUP($Y347,'Reference Data 2'!$B$7:$C$71,2),0)</f>
        <v>0</v>
      </c>
      <c r="AC347" s="347">
        <f t="shared" si="76"/>
        <v>0</v>
      </c>
      <c r="AD347" s="348">
        <f t="shared" si="77"/>
        <v>0</v>
      </c>
      <c r="AE347" s="349">
        <f>IF(Y347&gt;0,VLOOKUP($Y347,'Reference Data 2'!$B$9:$D$71,3),0)</f>
        <v>0</v>
      </c>
      <c r="AF347" s="347">
        <f t="shared" si="78"/>
        <v>0</v>
      </c>
      <c r="AG347" s="346">
        <f t="shared" si="79"/>
        <v>0</v>
      </c>
      <c r="AH347" s="350">
        <f t="shared" si="80"/>
        <v>0</v>
      </c>
      <c r="AI347" s="351">
        <f t="shared" si="81"/>
        <v>0</v>
      </c>
      <c r="AJ347" s="352">
        <f t="shared" si="82"/>
        <v>0</v>
      </c>
      <c r="AK347" s="349">
        <f>IF(AA347&gt;0,VLOOKUP(C347,'Reference Data 1'!$N$13:$O$17,2),0)</f>
        <v>0</v>
      </c>
      <c r="AL347" s="346">
        <f t="shared" si="83"/>
        <v>0</v>
      </c>
      <c r="AM347" s="353">
        <f t="shared" si="84"/>
        <v>0</v>
      </c>
      <c r="AN347" s="354">
        <f t="shared" si="85"/>
        <v>0</v>
      </c>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c r="EW347" s="23"/>
      <c r="EX347" s="23"/>
      <c r="EY347" s="23"/>
      <c r="EZ347" s="23"/>
      <c r="FA347" s="23"/>
      <c r="FB347" s="23"/>
      <c r="FC347" s="23"/>
      <c r="FD347" s="23"/>
      <c r="FE347" s="23"/>
      <c r="FF347" s="23"/>
      <c r="FG347" s="23"/>
      <c r="FH347" s="23"/>
      <c r="FI347" s="23"/>
      <c r="FJ347" s="23"/>
      <c r="FK347" s="23"/>
      <c r="FL347" s="23"/>
      <c r="FM347" s="23"/>
      <c r="FN347" s="23"/>
      <c r="FO347" s="23"/>
      <c r="FP347" s="23"/>
      <c r="FQ347" s="23"/>
      <c r="FR347" s="23"/>
      <c r="FS347" s="23"/>
      <c r="FT347" s="23"/>
      <c r="FU347" s="23"/>
      <c r="FV347" s="23"/>
      <c r="FW347" s="23"/>
      <c r="FX347" s="23"/>
      <c r="FY347" s="23"/>
      <c r="FZ347" s="23"/>
      <c r="GA347" s="23"/>
      <c r="GB347" s="23"/>
      <c r="GC347" s="23"/>
      <c r="GD347" s="23"/>
      <c r="GE347" s="23"/>
      <c r="GF347" s="23"/>
      <c r="GG347" s="23"/>
      <c r="GH347" s="23"/>
      <c r="GI347" s="23"/>
      <c r="GJ347" s="23"/>
      <c r="GK347" s="23"/>
      <c r="GL347" s="23"/>
      <c r="GM347" s="23"/>
      <c r="GN347" s="23"/>
      <c r="GO347" s="23"/>
      <c r="GP347" s="23"/>
      <c r="GQ347" s="23"/>
      <c r="GR347" s="23"/>
      <c r="GS347" s="23"/>
      <c r="GT347" s="23"/>
      <c r="GU347" s="23"/>
      <c r="GV347" s="23"/>
      <c r="GW347" s="23"/>
      <c r="GX347" s="23"/>
      <c r="GY347" s="23"/>
      <c r="GZ347" s="23"/>
      <c r="HA347" s="23"/>
      <c r="HB347" s="23"/>
      <c r="HC347" s="23"/>
      <c r="HD347" s="23"/>
      <c r="HE347" s="23"/>
      <c r="HF347" s="23"/>
      <c r="HG347" s="23"/>
      <c r="HH347" s="23"/>
      <c r="HI347" s="23"/>
      <c r="HJ347" s="23"/>
      <c r="HK347" s="23"/>
    </row>
    <row r="348" spans="1:219" ht="13.9" customHeight="1">
      <c r="A348" s="392"/>
      <c r="B348" s="160"/>
      <c r="C348" s="161"/>
      <c r="D348" s="161"/>
      <c r="E348" s="255"/>
      <c r="F348" s="396">
        <v>0</v>
      </c>
      <c r="G348" s="181"/>
      <c r="H348" s="186"/>
      <c r="I348" s="162"/>
      <c r="J348" s="163"/>
      <c r="K348" s="164"/>
      <c r="L348" s="164"/>
      <c r="M348" s="187"/>
      <c r="N348" s="458"/>
      <c r="O348" s="463"/>
      <c r="P348" s="190"/>
      <c r="Q348" s="165"/>
      <c r="R348" s="166"/>
      <c r="S348" s="191"/>
      <c r="T348" s="195"/>
      <c r="U348" s="167"/>
      <c r="V348" s="196"/>
      <c r="W348" s="199">
        <f t="shared" si="72"/>
        <v>0</v>
      </c>
      <c r="X348" s="344">
        <f>IF(G348&gt;0,HLOOKUP(C348,'Utility Allowances'!$O$33:$S$34,2),0)</f>
        <v>0</v>
      </c>
      <c r="Y348" s="345">
        <f t="shared" si="73"/>
        <v>0</v>
      </c>
      <c r="Z348" s="168">
        <f t="shared" si="74"/>
        <v>0</v>
      </c>
      <c r="AA348" s="346">
        <f t="shared" si="75"/>
        <v>0</v>
      </c>
      <c r="AB348" s="344">
        <f>IF(Y348&gt;0,VLOOKUP($Y348,'Reference Data 2'!$B$7:$C$71,2),0)</f>
        <v>0</v>
      </c>
      <c r="AC348" s="347">
        <f t="shared" si="76"/>
        <v>0</v>
      </c>
      <c r="AD348" s="348">
        <f t="shared" si="77"/>
        <v>0</v>
      </c>
      <c r="AE348" s="349">
        <f>IF(Y348&gt;0,VLOOKUP($Y348,'Reference Data 2'!$B$9:$D$71,3),0)</f>
        <v>0</v>
      </c>
      <c r="AF348" s="347">
        <f t="shared" si="78"/>
        <v>0</v>
      </c>
      <c r="AG348" s="346">
        <f t="shared" si="79"/>
        <v>0</v>
      </c>
      <c r="AH348" s="350">
        <f t="shared" si="80"/>
        <v>0</v>
      </c>
      <c r="AI348" s="351">
        <f t="shared" si="81"/>
        <v>0</v>
      </c>
      <c r="AJ348" s="352">
        <f t="shared" si="82"/>
        <v>0</v>
      </c>
      <c r="AK348" s="349">
        <f>IF(AA348&gt;0,VLOOKUP(C348,'Reference Data 1'!$N$13:$O$17,2),0)</f>
        <v>0</v>
      </c>
      <c r="AL348" s="346">
        <f t="shared" si="83"/>
        <v>0</v>
      </c>
      <c r="AM348" s="353">
        <f t="shared" si="84"/>
        <v>0</v>
      </c>
      <c r="AN348" s="354">
        <f t="shared" si="85"/>
        <v>0</v>
      </c>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c r="EW348" s="23"/>
      <c r="EX348" s="23"/>
      <c r="EY348" s="23"/>
      <c r="EZ348" s="23"/>
      <c r="FA348" s="23"/>
      <c r="FB348" s="23"/>
      <c r="FC348" s="23"/>
      <c r="FD348" s="23"/>
      <c r="FE348" s="23"/>
      <c r="FF348" s="23"/>
      <c r="FG348" s="23"/>
      <c r="FH348" s="23"/>
      <c r="FI348" s="23"/>
      <c r="FJ348" s="23"/>
      <c r="FK348" s="23"/>
      <c r="FL348" s="23"/>
      <c r="FM348" s="23"/>
      <c r="FN348" s="23"/>
      <c r="FO348" s="23"/>
      <c r="FP348" s="23"/>
      <c r="FQ348" s="23"/>
      <c r="FR348" s="23"/>
      <c r="FS348" s="23"/>
      <c r="FT348" s="23"/>
      <c r="FU348" s="23"/>
      <c r="FV348" s="23"/>
      <c r="FW348" s="23"/>
      <c r="FX348" s="23"/>
      <c r="FY348" s="23"/>
      <c r="FZ348" s="23"/>
      <c r="GA348" s="23"/>
      <c r="GB348" s="23"/>
      <c r="GC348" s="23"/>
      <c r="GD348" s="23"/>
      <c r="GE348" s="23"/>
      <c r="GF348" s="23"/>
      <c r="GG348" s="23"/>
      <c r="GH348" s="23"/>
      <c r="GI348" s="23"/>
      <c r="GJ348" s="23"/>
      <c r="GK348" s="23"/>
      <c r="GL348" s="23"/>
      <c r="GM348" s="23"/>
      <c r="GN348" s="23"/>
      <c r="GO348" s="23"/>
      <c r="GP348" s="23"/>
      <c r="GQ348" s="23"/>
      <c r="GR348" s="23"/>
      <c r="GS348" s="23"/>
      <c r="GT348" s="23"/>
      <c r="GU348" s="23"/>
      <c r="GV348" s="23"/>
      <c r="GW348" s="23"/>
      <c r="GX348" s="23"/>
      <c r="GY348" s="23"/>
      <c r="GZ348" s="23"/>
      <c r="HA348" s="23"/>
      <c r="HB348" s="23"/>
      <c r="HC348" s="23"/>
      <c r="HD348" s="23"/>
      <c r="HE348" s="23"/>
      <c r="HF348" s="23"/>
      <c r="HG348" s="23"/>
      <c r="HH348" s="23"/>
      <c r="HI348" s="23"/>
      <c r="HJ348" s="23"/>
      <c r="HK348" s="23"/>
    </row>
    <row r="349" spans="1:219" ht="13.9" customHeight="1">
      <c r="A349" s="392"/>
      <c r="B349" s="160"/>
      <c r="C349" s="161"/>
      <c r="D349" s="161"/>
      <c r="E349" s="255"/>
      <c r="F349" s="396">
        <v>0</v>
      </c>
      <c r="G349" s="181"/>
      <c r="H349" s="186"/>
      <c r="I349" s="162"/>
      <c r="J349" s="163"/>
      <c r="K349" s="164"/>
      <c r="L349" s="164"/>
      <c r="M349" s="187"/>
      <c r="N349" s="458"/>
      <c r="O349" s="463"/>
      <c r="P349" s="190"/>
      <c r="Q349" s="165"/>
      <c r="R349" s="166"/>
      <c r="S349" s="191"/>
      <c r="T349" s="195"/>
      <c r="U349" s="167"/>
      <c r="V349" s="196"/>
      <c r="W349" s="199">
        <f t="shared" si="72"/>
        <v>0</v>
      </c>
      <c r="X349" s="344">
        <f>IF(G349&gt;0,HLOOKUP(C349,'Utility Allowances'!$O$33:$S$34,2),0)</f>
        <v>0</v>
      </c>
      <c r="Y349" s="345">
        <f t="shared" si="73"/>
        <v>0</v>
      </c>
      <c r="Z349" s="168">
        <f t="shared" si="74"/>
        <v>0</v>
      </c>
      <c r="AA349" s="346">
        <f t="shared" si="75"/>
        <v>0</v>
      </c>
      <c r="AB349" s="344">
        <f>IF(Y349&gt;0,VLOOKUP($Y349,'Reference Data 2'!$B$7:$C$71,2),0)</f>
        <v>0</v>
      </c>
      <c r="AC349" s="347">
        <f t="shared" si="76"/>
        <v>0</v>
      </c>
      <c r="AD349" s="348">
        <f t="shared" si="77"/>
        <v>0</v>
      </c>
      <c r="AE349" s="349">
        <f>IF(Y349&gt;0,VLOOKUP($Y349,'Reference Data 2'!$B$9:$D$71,3),0)</f>
        <v>0</v>
      </c>
      <c r="AF349" s="347">
        <f t="shared" si="78"/>
        <v>0</v>
      </c>
      <c r="AG349" s="346">
        <f t="shared" si="79"/>
        <v>0</v>
      </c>
      <c r="AH349" s="350">
        <f t="shared" si="80"/>
        <v>0</v>
      </c>
      <c r="AI349" s="351">
        <f t="shared" si="81"/>
        <v>0</v>
      </c>
      <c r="AJ349" s="352">
        <f t="shared" si="82"/>
        <v>0</v>
      </c>
      <c r="AK349" s="349">
        <f>IF(AA349&gt;0,VLOOKUP(C349,'Reference Data 1'!$N$13:$O$17,2),0)</f>
        <v>0</v>
      </c>
      <c r="AL349" s="346">
        <f t="shared" si="83"/>
        <v>0</v>
      </c>
      <c r="AM349" s="353">
        <f t="shared" si="84"/>
        <v>0</v>
      </c>
      <c r="AN349" s="354">
        <f t="shared" si="85"/>
        <v>0</v>
      </c>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c r="GU349" s="23"/>
      <c r="GV349" s="23"/>
      <c r="GW349" s="23"/>
      <c r="GX349" s="23"/>
      <c r="GY349" s="23"/>
      <c r="GZ349" s="23"/>
      <c r="HA349" s="23"/>
      <c r="HB349" s="23"/>
      <c r="HC349" s="23"/>
      <c r="HD349" s="23"/>
      <c r="HE349" s="23"/>
      <c r="HF349" s="23"/>
      <c r="HG349" s="23"/>
      <c r="HH349" s="23"/>
      <c r="HI349" s="23"/>
      <c r="HJ349" s="23"/>
      <c r="HK349" s="23"/>
    </row>
    <row r="350" spans="1:219" ht="13.9" customHeight="1">
      <c r="A350" s="392"/>
      <c r="B350" s="160"/>
      <c r="C350" s="161"/>
      <c r="D350" s="161"/>
      <c r="E350" s="255"/>
      <c r="F350" s="396">
        <v>0</v>
      </c>
      <c r="G350" s="181"/>
      <c r="H350" s="186"/>
      <c r="I350" s="162"/>
      <c r="J350" s="163"/>
      <c r="K350" s="164"/>
      <c r="L350" s="164"/>
      <c r="M350" s="187"/>
      <c r="N350" s="458"/>
      <c r="O350" s="463"/>
      <c r="P350" s="190"/>
      <c r="Q350" s="165"/>
      <c r="R350" s="166"/>
      <c r="S350" s="191"/>
      <c r="T350" s="195"/>
      <c r="U350" s="167"/>
      <c r="V350" s="196"/>
      <c r="W350" s="199">
        <f t="shared" si="72"/>
        <v>0</v>
      </c>
      <c r="X350" s="344">
        <f>IF(G350&gt;0,HLOOKUP(C350,'Utility Allowances'!$O$33:$S$34,2),0)</f>
        <v>0</v>
      </c>
      <c r="Y350" s="345">
        <f t="shared" si="73"/>
        <v>0</v>
      </c>
      <c r="Z350" s="168">
        <f t="shared" si="74"/>
        <v>0</v>
      </c>
      <c r="AA350" s="346">
        <f t="shared" si="75"/>
        <v>0</v>
      </c>
      <c r="AB350" s="344">
        <f>IF(Y350&gt;0,VLOOKUP($Y350,'Reference Data 2'!$B$7:$C$71,2),0)</f>
        <v>0</v>
      </c>
      <c r="AC350" s="347">
        <f t="shared" si="76"/>
        <v>0</v>
      </c>
      <c r="AD350" s="348">
        <f t="shared" si="77"/>
        <v>0</v>
      </c>
      <c r="AE350" s="349">
        <f>IF(Y350&gt;0,VLOOKUP($Y350,'Reference Data 2'!$B$9:$D$71,3),0)</f>
        <v>0</v>
      </c>
      <c r="AF350" s="347">
        <f t="shared" si="78"/>
        <v>0</v>
      </c>
      <c r="AG350" s="346">
        <f t="shared" si="79"/>
        <v>0</v>
      </c>
      <c r="AH350" s="350">
        <f t="shared" si="80"/>
        <v>0</v>
      </c>
      <c r="AI350" s="351">
        <f t="shared" si="81"/>
        <v>0</v>
      </c>
      <c r="AJ350" s="352">
        <f t="shared" si="82"/>
        <v>0</v>
      </c>
      <c r="AK350" s="349">
        <f>IF(AA350&gt;0,VLOOKUP(C350,'Reference Data 1'!$N$13:$O$17,2),0)</f>
        <v>0</v>
      </c>
      <c r="AL350" s="346">
        <f t="shared" si="83"/>
        <v>0</v>
      </c>
      <c r="AM350" s="353">
        <f t="shared" si="84"/>
        <v>0</v>
      </c>
      <c r="AN350" s="354">
        <f t="shared" si="85"/>
        <v>0</v>
      </c>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c r="DN350" s="23"/>
      <c r="DO350" s="23"/>
      <c r="DP350" s="23"/>
      <c r="DQ350" s="23"/>
      <c r="DR350" s="23"/>
      <c r="DS350" s="23"/>
      <c r="DT350" s="23"/>
      <c r="DU350" s="23"/>
      <c r="DV350" s="23"/>
      <c r="DW350" s="23"/>
      <c r="DX350" s="23"/>
      <c r="DY350" s="23"/>
      <c r="DZ350" s="23"/>
      <c r="EA350" s="23"/>
      <c r="EB350" s="23"/>
      <c r="EC350" s="23"/>
      <c r="ED350" s="23"/>
      <c r="EE350" s="23"/>
      <c r="EF350" s="23"/>
      <c r="EG350" s="23"/>
      <c r="EH350" s="23"/>
      <c r="EI350" s="23"/>
      <c r="EJ350" s="23"/>
      <c r="EK350" s="23"/>
      <c r="EL350" s="23"/>
      <c r="EM350" s="23"/>
      <c r="EN350" s="23"/>
      <c r="EO350" s="23"/>
      <c r="EP350" s="23"/>
      <c r="EQ350" s="23"/>
      <c r="ER350" s="23"/>
      <c r="ES350" s="23"/>
      <c r="ET350" s="23"/>
      <c r="EU350" s="23"/>
      <c r="EV350" s="23"/>
      <c r="EW350" s="23"/>
      <c r="EX350" s="23"/>
      <c r="EY350" s="23"/>
      <c r="EZ350" s="23"/>
      <c r="FA350" s="23"/>
      <c r="FB350" s="23"/>
      <c r="FC350" s="23"/>
      <c r="FD350" s="23"/>
      <c r="FE350" s="23"/>
      <c r="FF350" s="23"/>
      <c r="FG350" s="23"/>
      <c r="FH350" s="23"/>
      <c r="FI350" s="23"/>
      <c r="FJ350" s="23"/>
      <c r="FK350" s="23"/>
      <c r="FL350" s="23"/>
      <c r="FM350" s="23"/>
      <c r="FN350" s="23"/>
      <c r="FO350" s="23"/>
      <c r="FP350" s="23"/>
      <c r="FQ350" s="23"/>
      <c r="FR350" s="23"/>
      <c r="FS350" s="23"/>
      <c r="FT350" s="23"/>
      <c r="FU350" s="23"/>
      <c r="FV350" s="23"/>
      <c r="FW350" s="23"/>
      <c r="FX350" s="23"/>
      <c r="FY350" s="23"/>
      <c r="FZ350" s="23"/>
      <c r="GA350" s="23"/>
      <c r="GB350" s="23"/>
      <c r="GC350" s="23"/>
      <c r="GD350" s="23"/>
      <c r="GE350" s="23"/>
      <c r="GF350" s="23"/>
      <c r="GG350" s="23"/>
      <c r="GH350" s="23"/>
      <c r="GI350" s="23"/>
      <c r="GJ350" s="23"/>
      <c r="GK350" s="23"/>
      <c r="GL350" s="23"/>
      <c r="GM350" s="23"/>
      <c r="GN350" s="23"/>
      <c r="GO350" s="23"/>
      <c r="GP350" s="23"/>
      <c r="GQ350" s="23"/>
      <c r="GR350" s="23"/>
      <c r="GS350" s="23"/>
      <c r="GT350" s="23"/>
      <c r="GU350" s="23"/>
      <c r="GV350" s="23"/>
      <c r="GW350" s="23"/>
      <c r="GX350" s="23"/>
      <c r="GY350" s="23"/>
      <c r="GZ350" s="23"/>
      <c r="HA350" s="23"/>
      <c r="HB350" s="23"/>
      <c r="HC350" s="23"/>
      <c r="HD350" s="23"/>
      <c r="HE350" s="23"/>
      <c r="HF350" s="23"/>
      <c r="HG350" s="23"/>
      <c r="HH350" s="23"/>
      <c r="HI350" s="23"/>
      <c r="HJ350" s="23"/>
      <c r="HK350" s="23"/>
    </row>
    <row r="351" spans="1:219" ht="13.9" customHeight="1">
      <c r="A351" s="392"/>
      <c r="B351" s="160"/>
      <c r="C351" s="161"/>
      <c r="D351" s="161"/>
      <c r="E351" s="255"/>
      <c r="F351" s="396">
        <v>0</v>
      </c>
      <c r="G351" s="181"/>
      <c r="H351" s="186"/>
      <c r="I351" s="162"/>
      <c r="J351" s="163"/>
      <c r="K351" s="164"/>
      <c r="L351" s="164"/>
      <c r="M351" s="187"/>
      <c r="N351" s="458"/>
      <c r="O351" s="463"/>
      <c r="P351" s="190"/>
      <c r="Q351" s="165"/>
      <c r="R351" s="166"/>
      <c r="S351" s="191"/>
      <c r="T351" s="195"/>
      <c r="U351" s="167"/>
      <c r="V351" s="196"/>
      <c r="W351" s="199">
        <f t="shared" si="72"/>
        <v>0</v>
      </c>
      <c r="X351" s="344">
        <f>IF(G351&gt;0,HLOOKUP(C351,'Utility Allowances'!$O$33:$S$34,2),0)</f>
        <v>0</v>
      </c>
      <c r="Y351" s="345">
        <f t="shared" si="73"/>
        <v>0</v>
      </c>
      <c r="Z351" s="168">
        <f t="shared" si="74"/>
        <v>0</v>
      </c>
      <c r="AA351" s="346">
        <f t="shared" si="75"/>
        <v>0</v>
      </c>
      <c r="AB351" s="344">
        <f>IF(Y351&gt;0,VLOOKUP($Y351,'Reference Data 2'!$B$7:$C$71,2),0)</f>
        <v>0</v>
      </c>
      <c r="AC351" s="347">
        <f t="shared" si="76"/>
        <v>0</v>
      </c>
      <c r="AD351" s="348">
        <f t="shared" si="77"/>
        <v>0</v>
      </c>
      <c r="AE351" s="349">
        <f>IF(Y351&gt;0,VLOOKUP($Y351,'Reference Data 2'!$B$9:$D$71,3),0)</f>
        <v>0</v>
      </c>
      <c r="AF351" s="347">
        <f t="shared" si="78"/>
        <v>0</v>
      </c>
      <c r="AG351" s="346">
        <f t="shared" si="79"/>
        <v>0</v>
      </c>
      <c r="AH351" s="350">
        <f t="shared" si="80"/>
        <v>0</v>
      </c>
      <c r="AI351" s="351">
        <f t="shared" si="81"/>
        <v>0</v>
      </c>
      <c r="AJ351" s="352">
        <f t="shared" si="82"/>
        <v>0</v>
      </c>
      <c r="AK351" s="349">
        <f>IF(AA351&gt;0,VLOOKUP(C351,'Reference Data 1'!$N$13:$O$17,2),0)</f>
        <v>0</v>
      </c>
      <c r="AL351" s="346">
        <f t="shared" si="83"/>
        <v>0</v>
      </c>
      <c r="AM351" s="353">
        <f t="shared" si="84"/>
        <v>0</v>
      </c>
      <c r="AN351" s="354">
        <f t="shared" si="85"/>
        <v>0</v>
      </c>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3"/>
      <c r="DR351" s="23"/>
      <c r="DS351" s="23"/>
      <c r="DT351" s="23"/>
      <c r="DU351" s="23"/>
      <c r="DV351" s="23"/>
      <c r="DW351" s="23"/>
      <c r="DX351" s="23"/>
      <c r="DY351" s="23"/>
      <c r="DZ351" s="23"/>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c r="EW351" s="23"/>
      <c r="EX351" s="23"/>
      <c r="EY351" s="23"/>
      <c r="EZ351" s="23"/>
      <c r="FA351" s="23"/>
      <c r="FB351" s="23"/>
      <c r="FC351" s="23"/>
      <c r="FD351" s="23"/>
      <c r="FE351" s="23"/>
      <c r="FF351" s="23"/>
      <c r="FG351" s="23"/>
      <c r="FH351" s="23"/>
      <c r="FI351" s="23"/>
      <c r="FJ351" s="23"/>
      <c r="FK351" s="23"/>
      <c r="FL351" s="23"/>
      <c r="FM351" s="23"/>
      <c r="FN351" s="23"/>
      <c r="FO351" s="23"/>
      <c r="FP351" s="23"/>
      <c r="FQ351" s="23"/>
      <c r="FR351" s="23"/>
      <c r="FS351" s="23"/>
      <c r="FT351" s="23"/>
      <c r="FU351" s="23"/>
      <c r="FV351" s="23"/>
      <c r="FW351" s="23"/>
      <c r="FX351" s="23"/>
      <c r="FY351" s="23"/>
      <c r="FZ351" s="23"/>
      <c r="GA351" s="23"/>
      <c r="GB351" s="23"/>
      <c r="GC351" s="23"/>
      <c r="GD351" s="23"/>
      <c r="GE351" s="23"/>
      <c r="GF351" s="23"/>
      <c r="GG351" s="23"/>
      <c r="GH351" s="23"/>
      <c r="GI351" s="23"/>
      <c r="GJ351" s="23"/>
      <c r="GK351" s="23"/>
      <c r="GL351" s="23"/>
      <c r="GM351" s="23"/>
      <c r="GN351" s="23"/>
      <c r="GO351" s="23"/>
      <c r="GP351" s="23"/>
      <c r="GQ351" s="23"/>
      <c r="GR351" s="23"/>
      <c r="GS351" s="23"/>
      <c r="GT351" s="23"/>
      <c r="GU351" s="23"/>
      <c r="GV351" s="23"/>
      <c r="GW351" s="23"/>
      <c r="GX351" s="23"/>
      <c r="GY351" s="23"/>
      <c r="GZ351" s="23"/>
      <c r="HA351" s="23"/>
      <c r="HB351" s="23"/>
      <c r="HC351" s="23"/>
      <c r="HD351" s="23"/>
      <c r="HE351" s="23"/>
      <c r="HF351" s="23"/>
      <c r="HG351" s="23"/>
      <c r="HH351" s="23"/>
      <c r="HI351" s="23"/>
      <c r="HJ351" s="23"/>
      <c r="HK351" s="23"/>
    </row>
    <row r="352" spans="1:219" ht="13.9" customHeight="1">
      <c r="A352" s="392"/>
      <c r="B352" s="160"/>
      <c r="C352" s="161"/>
      <c r="D352" s="161"/>
      <c r="E352" s="255"/>
      <c r="F352" s="396">
        <v>0</v>
      </c>
      <c r="G352" s="181"/>
      <c r="H352" s="186"/>
      <c r="I352" s="162"/>
      <c r="J352" s="163"/>
      <c r="K352" s="164"/>
      <c r="L352" s="164"/>
      <c r="M352" s="187"/>
      <c r="N352" s="458"/>
      <c r="O352" s="463"/>
      <c r="P352" s="190"/>
      <c r="Q352" s="165"/>
      <c r="R352" s="166"/>
      <c r="S352" s="191"/>
      <c r="T352" s="195"/>
      <c r="U352" s="167"/>
      <c r="V352" s="196"/>
      <c r="W352" s="199">
        <f t="shared" si="72"/>
        <v>0</v>
      </c>
      <c r="X352" s="344">
        <f>IF(G352&gt;0,HLOOKUP(C352,'Utility Allowances'!$O$33:$S$34,2),0)</f>
        <v>0</v>
      </c>
      <c r="Y352" s="345">
        <f t="shared" si="73"/>
        <v>0</v>
      </c>
      <c r="Z352" s="168">
        <f t="shared" si="74"/>
        <v>0</v>
      </c>
      <c r="AA352" s="346">
        <f t="shared" si="75"/>
        <v>0</v>
      </c>
      <c r="AB352" s="344">
        <f>IF(Y352&gt;0,VLOOKUP($Y352,'Reference Data 2'!$B$7:$C$71,2),0)</f>
        <v>0</v>
      </c>
      <c r="AC352" s="347">
        <f t="shared" si="76"/>
        <v>0</v>
      </c>
      <c r="AD352" s="348">
        <f t="shared" si="77"/>
        <v>0</v>
      </c>
      <c r="AE352" s="349">
        <f>IF(Y352&gt;0,VLOOKUP($Y352,'Reference Data 2'!$B$9:$D$71,3),0)</f>
        <v>0</v>
      </c>
      <c r="AF352" s="347">
        <f t="shared" si="78"/>
        <v>0</v>
      </c>
      <c r="AG352" s="346">
        <f t="shared" si="79"/>
        <v>0</v>
      </c>
      <c r="AH352" s="350">
        <f t="shared" si="80"/>
        <v>0</v>
      </c>
      <c r="AI352" s="351">
        <f t="shared" si="81"/>
        <v>0</v>
      </c>
      <c r="AJ352" s="352">
        <f t="shared" si="82"/>
        <v>0</v>
      </c>
      <c r="AK352" s="349">
        <f>IF(AA352&gt;0,VLOOKUP(C352,'Reference Data 1'!$N$13:$O$17,2),0)</f>
        <v>0</v>
      </c>
      <c r="AL352" s="346">
        <f t="shared" si="83"/>
        <v>0</v>
      </c>
      <c r="AM352" s="353">
        <f t="shared" si="84"/>
        <v>0</v>
      </c>
      <c r="AN352" s="354">
        <f t="shared" si="85"/>
        <v>0</v>
      </c>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c r="DI352" s="23"/>
      <c r="DJ352" s="23"/>
      <c r="DK352" s="23"/>
      <c r="DL352" s="23"/>
      <c r="DM352" s="23"/>
      <c r="DN352" s="23"/>
      <c r="DO352" s="23"/>
      <c r="DP352" s="23"/>
      <c r="DQ352" s="23"/>
      <c r="DR352" s="23"/>
      <c r="DS352" s="23"/>
      <c r="DT352" s="23"/>
      <c r="DU352" s="23"/>
      <c r="DV352" s="23"/>
      <c r="DW352" s="23"/>
      <c r="DX352" s="23"/>
      <c r="DY352" s="23"/>
      <c r="DZ352" s="23"/>
      <c r="EA352" s="23"/>
      <c r="EB352" s="23"/>
      <c r="EC352" s="23"/>
      <c r="ED352" s="23"/>
      <c r="EE352" s="23"/>
      <c r="EF352" s="23"/>
      <c r="EG352" s="23"/>
      <c r="EH352" s="23"/>
      <c r="EI352" s="23"/>
      <c r="EJ352" s="23"/>
      <c r="EK352" s="23"/>
      <c r="EL352" s="23"/>
      <c r="EM352" s="23"/>
      <c r="EN352" s="23"/>
      <c r="EO352" s="23"/>
      <c r="EP352" s="23"/>
      <c r="EQ352" s="23"/>
      <c r="ER352" s="23"/>
      <c r="ES352" s="23"/>
      <c r="ET352" s="23"/>
      <c r="EU352" s="23"/>
      <c r="EV352" s="23"/>
      <c r="EW352" s="23"/>
      <c r="EX352" s="23"/>
      <c r="EY352" s="23"/>
      <c r="EZ352" s="23"/>
      <c r="FA352" s="23"/>
      <c r="FB352" s="23"/>
      <c r="FC352" s="23"/>
      <c r="FD352" s="23"/>
      <c r="FE352" s="23"/>
      <c r="FF352" s="23"/>
      <c r="FG352" s="23"/>
      <c r="FH352" s="23"/>
      <c r="FI352" s="23"/>
      <c r="FJ352" s="23"/>
      <c r="FK352" s="23"/>
      <c r="FL352" s="23"/>
      <c r="FM352" s="23"/>
      <c r="FN352" s="23"/>
      <c r="FO352" s="23"/>
      <c r="FP352" s="23"/>
      <c r="FQ352" s="23"/>
      <c r="FR352" s="23"/>
      <c r="FS352" s="23"/>
      <c r="FT352" s="23"/>
      <c r="FU352" s="23"/>
      <c r="FV352" s="23"/>
      <c r="FW352" s="23"/>
      <c r="FX352" s="23"/>
      <c r="FY352" s="23"/>
      <c r="FZ352" s="23"/>
      <c r="GA352" s="23"/>
      <c r="GB352" s="23"/>
      <c r="GC352" s="23"/>
      <c r="GD352" s="23"/>
      <c r="GE352" s="23"/>
      <c r="GF352" s="23"/>
      <c r="GG352" s="23"/>
      <c r="GH352" s="23"/>
      <c r="GI352" s="23"/>
      <c r="GJ352" s="23"/>
      <c r="GK352" s="23"/>
      <c r="GL352" s="23"/>
      <c r="GM352" s="23"/>
      <c r="GN352" s="23"/>
      <c r="GO352" s="23"/>
      <c r="GP352" s="23"/>
      <c r="GQ352" s="23"/>
      <c r="GR352" s="23"/>
      <c r="GS352" s="23"/>
      <c r="GT352" s="23"/>
      <c r="GU352" s="23"/>
      <c r="GV352" s="23"/>
      <c r="GW352" s="23"/>
      <c r="GX352" s="23"/>
      <c r="GY352" s="23"/>
      <c r="GZ352" s="23"/>
      <c r="HA352" s="23"/>
      <c r="HB352" s="23"/>
      <c r="HC352" s="23"/>
      <c r="HD352" s="23"/>
      <c r="HE352" s="23"/>
      <c r="HF352" s="23"/>
      <c r="HG352" s="23"/>
      <c r="HH352" s="23"/>
      <c r="HI352" s="23"/>
      <c r="HJ352" s="23"/>
      <c r="HK352" s="23"/>
    </row>
    <row r="353" spans="1:219" ht="13.9" customHeight="1">
      <c r="A353" s="392"/>
      <c r="B353" s="160"/>
      <c r="C353" s="161"/>
      <c r="D353" s="161"/>
      <c r="E353" s="255"/>
      <c r="F353" s="396">
        <v>0</v>
      </c>
      <c r="G353" s="181"/>
      <c r="H353" s="186"/>
      <c r="I353" s="162"/>
      <c r="J353" s="163"/>
      <c r="K353" s="164"/>
      <c r="L353" s="164"/>
      <c r="M353" s="187"/>
      <c r="N353" s="458"/>
      <c r="O353" s="463"/>
      <c r="P353" s="190"/>
      <c r="Q353" s="165"/>
      <c r="R353" s="166"/>
      <c r="S353" s="191"/>
      <c r="T353" s="195"/>
      <c r="U353" s="167"/>
      <c r="V353" s="196"/>
      <c r="W353" s="199">
        <f t="shared" si="72"/>
        <v>0</v>
      </c>
      <c r="X353" s="344">
        <f>IF(G353&gt;0,HLOOKUP(C353,'Utility Allowances'!$O$33:$S$34,2),0)</f>
        <v>0</v>
      </c>
      <c r="Y353" s="345">
        <f t="shared" si="73"/>
        <v>0</v>
      </c>
      <c r="Z353" s="168">
        <f t="shared" si="74"/>
        <v>0</v>
      </c>
      <c r="AA353" s="346">
        <f t="shared" si="75"/>
        <v>0</v>
      </c>
      <c r="AB353" s="344">
        <f>IF(Y353&gt;0,VLOOKUP($Y353,'Reference Data 2'!$B$7:$C$71,2),0)</f>
        <v>0</v>
      </c>
      <c r="AC353" s="347">
        <f t="shared" si="76"/>
        <v>0</v>
      </c>
      <c r="AD353" s="348">
        <f t="shared" si="77"/>
        <v>0</v>
      </c>
      <c r="AE353" s="349">
        <f>IF(Y353&gt;0,VLOOKUP($Y353,'Reference Data 2'!$B$9:$D$71,3),0)</f>
        <v>0</v>
      </c>
      <c r="AF353" s="347">
        <f t="shared" si="78"/>
        <v>0</v>
      </c>
      <c r="AG353" s="346">
        <f t="shared" si="79"/>
        <v>0</v>
      </c>
      <c r="AH353" s="350">
        <f t="shared" si="80"/>
        <v>0</v>
      </c>
      <c r="AI353" s="351">
        <f t="shared" si="81"/>
        <v>0</v>
      </c>
      <c r="AJ353" s="352">
        <f t="shared" si="82"/>
        <v>0</v>
      </c>
      <c r="AK353" s="349">
        <f>IF(AA353&gt;0,VLOOKUP(C353,'Reference Data 1'!$N$13:$O$17,2),0)</f>
        <v>0</v>
      </c>
      <c r="AL353" s="346">
        <f t="shared" si="83"/>
        <v>0</v>
      </c>
      <c r="AM353" s="353">
        <f t="shared" si="84"/>
        <v>0</v>
      </c>
      <c r="AN353" s="354">
        <f t="shared" si="85"/>
        <v>0</v>
      </c>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c r="DJ353" s="23"/>
      <c r="DK353" s="23"/>
      <c r="DL353" s="23"/>
      <c r="DM353" s="23"/>
      <c r="DN353" s="23"/>
      <c r="DO353" s="23"/>
      <c r="DP353" s="23"/>
      <c r="DQ353" s="23"/>
      <c r="DR353" s="23"/>
      <c r="DS353" s="23"/>
      <c r="DT353" s="23"/>
      <c r="DU353" s="23"/>
      <c r="DV353" s="23"/>
      <c r="DW353" s="23"/>
      <c r="DX353" s="23"/>
      <c r="DY353" s="23"/>
      <c r="DZ353" s="23"/>
      <c r="EA353" s="23"/>
      <c r="EB353" s="23"/>
      <c r="EC353" s="23"/>
      <c r="ED353" s="23"/>
      <c r="EE353" s="23"/>
      <c r="EF353" s="23"/>
      <c r="EG353" s="23"/>
      <c r="EH353" s="23"/>
      <c r="EI353" s="23"/>
      <c r="EJ353" s="23"/>
      <c r="EK353" s="23"/>
      <c r="EL353" s="23"/>
      <c r="EM353" s="23"/>
      <c r="EN353" s="23"/>
      <c r="EO353" s="23"/>
      <c r="EP353" s="23"/>
      <c r="EQ353" s="23"/>
      <c r="ER353" s="23"/>
      <c r="ES353" s="23"/>
      <c r="ET353" s="23"/>
      <c r="EU353" s="23"/>
      <c r="EV353" s="23"/>
      <c r="EW353" s="23"/>
      <c r="EX353" s="23"/>
      <c r="EY353" s="23"/>
      <c r="EZ353" s="23"/>
      <c r="FA353" s="23"/>
      <c r="FB353" s="23"/>
      <c r="FC353" s="23"/>
      <c r="FD353" s="23"/>
      <c r="FE353" s="23"/>
      <c r="FF353" s="23"/>
      <c r="FG353" s="23"/>
      <c r="FH353" s="23"/>
      <c r="FI353" s="23"/>
      <c r="FJ353" s="23"/>
      <c r="FK353" s="23"/>
      <c r="FL353" s="23"/>
      <c r="FM353" s="23"/>
      <c r="FN353" s="23"/>
      <c r="FO353" s="23"/>
      <c r="FP353" s="23"/>
      <c r="FQ353" s="23"/>
      <c r="FR353" s="23"/>
      <c r="FS353" s="23"/>
      <c r="FT353" s="23"/>
      <c r="FU353" s="23"/>
      <c r="FV353" s="23"/>
      <c r="FW353" s="23"/>
      <c r="FX353" s="23"/>
      <c r="FY353" s="23"/>
      <c r="FZ353" s="23"/>
      <c r="GA353" s="23"/>
      <c r="GB353" s="23"/>
      <c r="GC353" s="23"/>
      <c r="GD353" s="23"/>
      <c r="GE353" s="23"/>
      <c r="GF353" s="23"/>
      <c r="GG353" s="23"/>
      <c r="GH353" s="23"/>
      <c r="GI353" s="23"/>
      <c r="GJ353" s="23"/>
      <c r="GK353" s="23"/>
      <c r="GL353" s="23"/>
      <c r="GM353" s="23"/>
      <c r="GN353" s="23"/>
      <c r="GO353" s="23"/>
      <c r="GP353" s="23"/>
      <c r="GQ353" s="23"/>
      <c r="GR353" s="23"/>
      <c r="GS353" s="23"/>
      <c r="GT353" s="23"/>
      <c r="GU353" s="23"/>
      <c r="GV353" s="23"/>
      <c r="GW353" s="23"/>
      <c r="GX353" s="23"/>
      <c r="GY353" s="23"/>
      <c r="GZ353" s="23"/>
      <c r="HA353" s="23"/>
      <c r="HB353" s="23"/>
      <c r="HC353" s="23"/>
      <c r="HD353" s="23"/>
      <c r="HE353" s="23"/>
      <c r="HF353" s="23"/>
      <c r="HG353" s="23"/>
      <c r="HH353" s="23"/>
      <c r="HI353" s="23"/>
      <c r="HJ353" s="23"/>
      <c r="HK353" s="23"/>
    </row>
    <row r="354" spans="1:219" ht="13.9" customHeight="1">
      <c r="A354" s="392"/>
      <c r="B354" s="160"/>
      <c r="C354" s="161"/>
      <c r="D354" s="161"/>
      <c r="E354" s="255"/>
      <c r="F354" s="396">
        <v>0</v>
      </c>
      <c r="G354" s="181"/>
      <c r="H354" s="186"/>
      <c r="I354" s="162"/>
      <c r="J354" s="163"/>
      <c r="K354" s="164"/>
      <c r="L354" s="164"/>
      <c r="M354" s="187"/>
      <c r="N354" s="458"/>
      <c r="O354" s="463"/>
      <c r="P354" s="190"/>
      <c r="Q354" s="165"/>
      <c r="R354" s="166"/>
      <c r="S354" s="191"/>
      <c r="T354" s="195"/>
      <c r="U354" s="167"/>
      <c r="V354" s="196"/>
      <c r="W354" s="199">
        <f t="shared" si="72"/>
        <v>0</v>
      </c>
      <c r="X354" s="344">
        <f>IF(G354&gt;0,HLOOKUP(C354,'Utility Allowances'!$O$33:$S$34,2),0)</f>
        <v>0</v>
      </c>
      <c r="Y354" s="345">
        <f t="shared" si="73"/>
        <v>0</v>
      </c>
      <c r="Z354" s="168">
        <f t="shared" si="74"/>
        <v>0</v>
      </c>
      <c r="AA354" s="346">
        <f t="shared" si="75"/>
        <v>0</v>
      </c>
      <c r="AB354" s="344">
        <f>IF(Y354&gt;0,VLOOKUP($Y354,'Reference Data 2'!$B$7:$C$71,2),0)</f>
        <v>0</v>
      </c>
      <c r="AC354" s="347">
        <f t="shared" si="76"/>
        <v>0</v>
      </c>
      <c r="AD354" s="348">
        <f t="shared" si="77"/>
        <v>0</v>
      </c>
      <c r="AE354" s="349">
        <f>IF(Y354&gt;0,VLOOKUP($Y354,'Reference Data 2'!$B$9:$D$71,3),0)</f>
        <v>0</v>
      </c>
      <c r="AF354" s="347">
        <f t="shared" si="78"/>
        <v>0</v>
      </c>
      <c r="AG354" s="346">
        <f t="shared" si="79"/>
        <v>0</v>
      </c>
      <c r="AH354" s="350">
        <f t="shared" si="80"/>
        <v>0</v>
      </c>
      <c r="AI354" s="351">
        <f t="shared" si="81"/>
        <v>0</v>
      </c>
      <c r="AJ354" s="352">
        <f t="shared" si="82"/>
        <v>0</v>
      </c>
      <c r="AK354" s="349">
        <f>IF(AA354&gt;0,VLOOKUP(C354,'Reference Data 1'!$N$13:$O$17,2),0)</f>
        <v>0</v>
      </c>
      <c r="AL354" s="346">
        <f t="shared" si="83"/>
        <v>0</v>
      </c>
      <c r="AM354" s="353">
        <f t="shared" si="84"/>
        <v>0</v>
      </c>
      <c r="AN354" s="354">
        <f t="shared" si="85"/>
        <v>0</v>
      </c>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c r="EY354" s="23"/>
      <c r="EZ354" s="23"/>
      <c r="FA354" s="23"/>
      <c r="FB354" s="23"/>
      <c r="FC354" s="23"/>
      <c r="FD354" s="23"/>
      <c r="FE354" s="23"/>
      <c r="FF354" s="23"/>
      <c r="FG354" s="23"/>
      <c r="FH354" s="23"/>
      <c r="FI354" s="23"/>
      <c r="FJ354" s="23"/>
      <c r="FK354" s="23"/>
      <c r="FL354" s="23"/>
      <c r="FM354" s="23"/>
      <c r="FN354" s="23"/>
      <c r="FO354" s="23"/>
      <c r="FP354" s="23"/>
      <c r="FQ354" s="23"/>
      <c r="FR354" s="23"/>
      <c r="FS354" s="23"/>
      <c r="FT354" s="23"/>
      <c r="FU354" s="23"/>
      <c r="FV354" s="23"/>
      <c r="FW354" s="23"/>
      <c r="FX354" s="23"/>
      <c r="FY354" s="23"/>
      <c r="FZ354" s="23"/>
      <c r="GA354" s="23"/>
      <c r="GB354" s="23"/>
      <c r="GC354" s="23"/>
      <c r="GD354" s="23"/>
      <c r="GE354" s="23"/>
      <c r="GF354" s="23"/>
      <c r="GG354" s="23"/>
      <c r="GH354" s="23"/>
      <c r="GI354" s="23"/>
      <c r="GJ354" s="23"/>
      <c r="GK354" s="23"/>
      <c r="GL354" s="23"/>
      <c r="GM354" s="23"/>
      <c r="GN354" s="23"/>
      <c r="GO354" s="23"/>
      <c r="GP354" s="23"/>
      <c r="GQ354" s="23"/>
      <c r="GR354" s="23"/>
      <c r="GS354" s="23"/>
      <c r="GT354" s="23"/>
      <c r="GU354" s="23"/>
      <c r="GV354" s="23"/>
      <c r="GW354" s="23"/>
      <c r="GX354" s="23"/>
      <c r="GY354" s="23"/>
      <c r="GZ354" s="23"/>
      <c r="HA354" s="23"/>
      <c r="HB354" s="23"/>
      <c r="HC354" s="23"/>
      <c r="HD354" s="23"/>
      <c r="HE354" s="23"/>
      <c r="HF354" s="23"/>
      <c r="HG354" s="23"/>
      <c r="HH354" s="23"/>
      <c r="HI354" s="23"/>
      <c r="HJ354" s="23"/>
      <c r="HK354" s="23"/>
    </row>
    <row r="355" spans="1:219" ht="13.9" customHeight="1">
      <c r="A355" s="392"/>
      <c r="B355" s="160"/>
      <c r="C355" s="161"/>
      <c r="D355" s="161"/>
      <c r="E355" s="255"/>
      <c r="F355" s="396">
        <v>0</v>
      </c>
      <c r="G355" s="181"/>
      <c r="H355" s="186"/>
      <c r="I355" s="162"/>
      <c r="J355" s="163"/>
      <c r="K355" s="164"/>
      <c r="L355" s="164"/>
      <c r="M355" s="187"/>
      <c r="N355" s="458"/>
      <c r="O355" s="463"/>
      <c r="P355" s="190"/>
      <c r="Q355" s="165"/>
      <c r="R355" s="166"/>
      <c r="S355" s="191"/>
      <c r="T355" s="195"/>
      <c r="U355" s="167"/>
      <c r="V355" s="196"/>
      <c r="W355" s="199">
        <f t="shared" si="72"/>
        <v>0</v>
      </c>
      <c r="X355" s="344">
        <f>IF(G355&gt;0,HLOOKUP(C355,'Utility Allowances'!$O$33:$S$34,2),0)</f>
        <v>0</v>
      </c>
      <c r="Y355" s="345">
        <f t="shared" si="73"/>
        <v>0</v>
      </c>
      <c r="Z355" s="168">
        <f t="shared" si="74"/>
        <v>0</v>
      </c>
      <c r="AA355" s="346">
        <f t="shared" si="75"/>
        <v>0</v>
      </c>
      <c r="AB355" s="344">
        <f>IF(Y355&gt;0,VLOOKUP($Y355,'Reference Data 2'!$B$7:$C$71,2),0)</f>
        <v>0</v>
      </c>
      <c r="AC355" s="347">
        <f t="shared" si="76"/>
        <v>0</v>
      </c>
      <c r="AD355" s="348">
        <f t="shared" si="77"/>
        <v>0</v>
      </c>
      <c r="AE355" s="349">
        <f>IF(Y355&gt;0,VLOOKUP($Y355,'Reference Data 2'!$B$9:$D$71,3),0)</f>
        <v>0</v>
      </c>
      <c r="AF355" s="347">
        <f t="shared" si="78"/>
        <v>0</v>
      </c>
      <c r="AG355" s="346">
        <f t="shared" si="79"/>
        <v>0</v>
      </c>
      <c r="AH355" s="350">
        <f t="shared" si="80"/>
        <v>0</v>
      </c>
      <c r="AI355" s="351">
        <f t="shared" si="81"/>
        <v>0</v>
      </c>
      <c r="AJ355" s="352">
        <f t="shared" si="82"/>
        <v>0</v>
      </c>
      <c r="AK355" s="349">
        <f>IF(AA355&gt;0,VLOOKUP(C355,'Reference Data 1'!$N$13:$O$17,2),0)</f>
        <v>0</v>
      </c>
      <c r="AL355" s="346">
        <f t="shared" si="83"/>
        <v>0</v>
      </c>
      <c r="AM355" s="353">
        <f t="shared" si="84"/>
        <v>0</v>
      </c>
      <c r="AN355" s="354">
        <f t="shared" si="85"/>
        <v>0</v>
      </c>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3"/>
      <c r="DR355" s="23"/>
      <c r="DS355" s="23"/>
      <c r="DT355" s="23"/>
      <c r="DU355" s="23"/>
      <c r="DV355" s="23"/>
      <c r="DW355" s="23"/>
      <c r="DX355" s="23"/>
      <c r="DY355" s="23"/>
      <c r="DZ355" s="23"/>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c r="EW355" s="23"/>
      <c r="EX355" s="23"/>
      <c r="EY355" s="23"/>
      <c r="EZ355" s="23"/>
      <c r="FA355" s="23"/>
      <c r="FB355" s="23"/>
      <c r="FC355" s="23"/>
      <c r="FD355" s="23"/>
      <c r="FE355" s="23"/>
      <c r="FF355" s="23"/>
      <c r="FG355" s="23"/>
      <c r="FH355" s="23"/>
      <c r="FI355" s="23"/>
      <c r="FJ355" s="23"/>
      <c r="FK355" s="23"/>
      <c r="FL355" s="23"/>
      <c r="FM355" s="23"/>
      <c r="FN355" s="23"/>
      <c r="FO355" s="23"/>
      <c r="FP355" s="23"/>
      <c r="FQ355" s="23"/>
      <c r="FR355" s="23"/>
      <c r="FS355" s="23"/>
      <c r="FT355" s="23"/>
      <c r="FU355" s="23"/>
      <c r="FV355" s="23"/>
      <c r="FW355" s="23"/>
      <c r="FX355" s="23"/>
      <c r="FY355" s="23"/>
      <c r="FZ355" s="23"/>
      <c r="GA355" s="23"/>
      <c r="GB355" s="23"/>
      <c r="GC355" s="23"/>
      <c r="GD355" s="23"/>
      <c r="GE355" s="23"/>
      <c r="GF355" s="23"/>
      <c r="GG355" s="23"/>
      <c r="GH355" s="23"/>
      <c r="GI355" s="23"/>
      <c r="GJ355" s="23"/>
      <c r="GK355" s="23"/>
      <c r="GL355" s="23"/>
      <c r="GM355" s="23"/>
      <c r="GN355" s="23"/>
      <c r="GO355" s="23"/>
      <c r="GP355" s="23"/>
      <c r="GQ355" s="23"/>
      <c r="GR355" s="23"/>
      <c r="GS355" s="23"/>
      <c r="GT355" s="23"/>
      <c r="GU355" s="23"/>
      <c r="GV355" s="23"/>
      <c r="GW355" s="23"/>
      <c r="GX355" s="23"/>
      <c r="GY355" s="23"/>
      <c r="GZ355" s="23"/>
      <c r="HA355" s="23"/>
      <c r="HB355" s="23"/>
      <c r="HC355" s="23"/>
      <c r="HD355" s="23"/>
      <c r="HE355" s="23"/>
      <c r="HF355" s="23"/>
      <c r="HG355" s="23"/>
      <c r="HH355" s="23"/>
      <c r="HI355" s="23"/>
      <c r="HJ355" s="23"/>
      <c r="HK355" s="23"/>
    </row>
    <row r="356" spans="1:219" ht="13.9" customHeight="1">
      <c r="A356" s="392"/>
      <c r="B356" s="160"/>
      <c r="C356" s="161"/>
      <c r="D356" s="161"/>
      <c r="E356" s="255"/>
      <c r="F356" s="396">
        <v>0</v>
      </c>
      <c r="G356" s="181"/>
      <c r="H356" s="186"/>
      <c r="I356" s="162"/>
      <c r="J356" s="163"/>
      <c r="K356" s="164"/>
      <c r="L356" s="164"/>
      <c r="M356" s="187"/>
      <c r="N356" s="458"/>
      <c r="O356" s="463"/>
      <c r="P356" s="190"/>
      <c r="Q356" s="165"/>
      <c r="R356" s="166"/>
      <c r="S356" s="191"/>
      <c r="T356" s="195"/>
      <c r="U356" s="167"/>
      <c r="V356" s="196"/>
      <c r="W356" s="199">
        <f t="shared" si="72"/>
        <v>0</v>
      </c>
      <c r="X356" s="344">
        <f>IF(G356&gt;0,HLOOKUP(C356,'Utility Allowances'!$O$33:$S$34,2),0)</f>
        <v>0</v>
      </c>
      <c r="Y356" s="345">
        <f t="shared" si="73"/>
        <v>0</v>
      </c>
      <c r="Z356" s="168">
        <f t="shared" si="74"/>
        <v>0</v>
      </c>
      <c r="AA356" s="346">
        <f t="shared" si="75"/>
        <v>0</v>
      </c>
      <c r="AB356" s="344">
        <f>IF(Y356&gt;0,VLOOKUP($Y356,'Reference Data 2'!$B$7:$C$71,2),0)</f>
        <v>0</v>
      </c>
      <c r="AC356" s="347">
        <f t="shared" si="76"/>
        <v>0</v>
      </c>
      <c r="AD356" s="348">
        <f t="shared" si="77"/>
        <v>0</v>
      </c>
      <c r="AE356" s="349">
        <f>IF(Y356&gt;0,VLOOKUP($Y356,'Reference Data 2'!$B$9:$D$71,3),0)</f>
        <v>0</v>
      </c>
      <c r="AF356" s="347">
        <f t="shared" si="78"/>
        <v>0</v>
      </c>
      <c r="AG356" s="346">
        <f t="shared" si="79"/>
        <v>0</v>
      </c>
      <c r="AH356" s="350">
        <f t="shared" si="80"/>
        <v>0</v>
      </c>
      <c r="AI356" s="351">
        <f t="shared" si="81"/>
        <v>0</v>
      </c>
      <c r="AJ356" s="352">
        <f t="shared" si="82"/>
        <v>0</v>
      </c>
      <c r="AK356" s="349">
        <f>IF(AA356&gt;0,VLOOKUP(C356,'Reference Data 1'!$N$13:$O$17,2),0)</f>
        <v>0</v>
      </c>
      <c r="AL356" s="346">
        <f t="shared" si="83"/>
        <v>0</v>
      </c>
      <c r="AM356" s="353">
        <f t="shared" si="84"/>
        <v>0</v>
      </c>
      <c r="AN356" s="354">
        <f t="shared" si="85"/>
        <v>0</v>
      </c>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3"/>
      <c r="DR356" s="23"/>
      <c r="DS356" s="23"/>
      <c r="DT356" s="23"/>
      <c r="DU356" s="23"/>
      <c r="DV356" s="23"/>
      <c r="DW356" s="23"/>
      <c r="DX356" s="23"/>
      <c r="DY356" s="23"/>
      <c r="DZ356" s="23"/>
      <c r="EA356" s="23"/>
      <c r="EB356" s="23"/>
      <c r="EC356" s="23"/>
      <c r="ED356" s="23"/>
      <c r="EE356" s="23"/>
      <c r="EF356" s="23"/>
      <c r="EG356" s="23"/>
      <c r="EH356" s="23"/>
      <c r="EI356" s="23"/>
      <c r="EJ356" s="23"/>
      <c r="EK356" s="23"/>
      <c r="EL356" s="23"/>
      <c r="EM356" s="23"/>
      <c r="EN356" s="23"/>
      <c r="EO356" s="23"/>
      <c r="EP356" s="23"/>
      <c r="EQ356" s="23"/>
      <c r="ER356" s="23"/>
      <c r="ES356" s="23"/>
      <c r="ET356" s="23"/>
      <c r="EU356" s="23"/>
      <c r="EV356" s="23"/>
      <c r="EW356" s="23"/>
      <c r="EX356" s="23"/>
      <c r="EY356" s="23"/>
      <c r="EZ356" s="23"/>
      <c r="FA356" s="23"/>
      <c r="FB356" s="23"/>
      <c r="FC356" s="23"/>
      <c r="FD356" s="23"/>
      <c r="FE356" s="23"/>
      <c r="FF356" s="23"/>
      <c r="FG356" s="23"/>
      <c r="FH356" s="23"/>
      <c r="FI356" s="23"/>
      <c r="FJ356" s="23"/>
      <c r="FK356" s="23"/>
      <c r="FL356" s="23"/>
      <c r="FM356" s="23"/>
      <c r="FN356" s="23"/>
      <c r="FO356" s="23"/>
      <c r="FP356" s="23"/>
      <c r="FQ356" s="23"/>
      <c r="FR356" s="23"/>
      <c r="FS356" s="23"/>
      <c r="FT356" s="23"/>
      <c r="FU356" s="23"/>
      <c r="FV356" s="23"/>
      <c r="FW356" s="23"/>
      <c r="FX356" s="23"/>
      <c r="FY356" s="23"/>
      <c r="FZ356" s="23"/>
      <c r="GA356" s="23"/>
      <c r="GB356" s="23"/>
      <c r="GC356" s="23"/>
      <c r="GD356" s="23"/>
      <c r="GE356" s="23"/>
      <c r="GF356" s="23"/>
      <c r="GG356" s="23"/>
      <c r="GH356" s="23"/>
      <c r="GI356" s="23"/>
      <c r="GJ356" s="23"/>
      <c r="GK356" s="23"/>
      <c r="GL356" s="23"/>
      <c r="GM356" s="23"/>
      <c r="GN356" s="23"/>
      <c r="GO356" s="23"/>
      <c r="GP356" s="23"/>
      <c r="GQ356" s="23"/>
      <c r="GR356" s="23"/>
      <c r="GS356" s="23"/>
      <c r="GT356" s="23"/>
      <c r="GU356" s="23"/>
      <c r="GV356" s="23"/>
      <c r="GW356" s="23"/>
      <c r="GX356" s="23"/>
      <c r="GY356" s="23"/>
      <c r="GZ356" s="23"/>
      <c r="HA356" s="23"/>
      <c r="HB356" s="23"/>
      <c r="HC356" s="23"/>
      <c r="HD356" s="23"/>
      <c r="HE356" s="23"/>
      <c r="HF356" s="23"/>
      <c r="HG356" s="23"/>
      <c r="HH356" s="23"/>
      <c r="HI356" s="23"/>
      <c r="HJ356" s="23"/>
      <c r="HK356" s="23"/>
    </row>
    <row r="357" spans="1:219" ht="13.9" customHeight="1">
      <c r="A357" s="392"/>
      <c r="B357" s="160"/>
      <c r="C357" s="161"/>
      <c r="D357" s="161"/>
      <c r="E357" s="255"/>
      <c r="F357" s="396">
        <v>0</v>
      </c>
      <c r="G357" s="181"/>
      <c r="H357" s="186"/>
      <c r="I357" s="162"/>
      <c r="J357" s="163"/>
      <c r="K357" s="164"/>
      <c r="L357" s="164"/>
      <c r="M357" s="187"/>
      <c r="N357" s="458"/>
      <c r="O357" s="463"/>
      <c r="P357" s="190"/>
      <c r="Q357" s="165"/>
      <c r="R357" s="166"/>
      <c r="S357" s="191"/>
      <c r="T357" s="195"/>
      <c r="U357" s="167"/>
      <c r="V357" s="196"/>
      <c r="W357" s="199">
        <f t="shared" si="72"/>
        <v>0</v>
      </c>
      <c r="X357" s="344">
        <f>IF(G357&gt;0,HLOOKUP(C357,'Utility Allowances'!$O$33:$S$34,2),0)</f>
        <v>0</v>
      </c>
      <c r="Y357" s="345">
        <f t="shared" si="73"/>
        <v>0</v>
      </c>
      <c r="Z357" s="168">
        <f t="shared" si="74"/>
        <v>0</v>
      </c>
      <c r="AA357" s="346">
        <f t="shared" si="75"/>
        <v>0</v>
      </c>
      <c r="AB357" s="344">
        <f>IF(Y357&gt;0,VLOOKUP($Y357,'Reference Data 2'!$B$7:$C$71,2),0)</f>
        <v>0</v>
      </c>
      <c r="AC357" s="347">
        <f t="shared" si="76"/>
        <v>0</v>
      </c>
      <c r="AD357" s="348">
        <f t="shared" si="77"/>
        <v>0</v>
      </c>
      <c r="AE357" s="349">
        <f>IF(Y357&gt;0,VLOOKUP($Y357,'Reference Data 2'!$B$9:$D$71,3),0)</f>
        <v>0</v>
      </c>
      <c r="AF357" s="347">
        <f t="shared" si="78"/>
        <v>0</v>
      </c>
      <c r="AG357" s="346">
        <f t="shared" si="79"/>
        <v>0</v>
      </c>
      <c r="AH357" s="350">
        <f t="shared" si="80"/>
        <v>0</v>
      </c>
      <c r="AI357" s="351">
        <f t="shared" si="81"/>
        <v>0</v>
      </c>
      <c r="AJ357" s="352">
        <f t="shared" si="82"/>
        <v>0</v>
      </c>
      <c r="AK357" s="349">
        <f>IF(AA357&gt;0,VLOOKUP(C357,'Reference Data 1'!$N$13:$O$17,2),0)</f>
        <v>0</v>
      </c>
      <c r="AL357" s="346">
        <f t="shared" si="83"/>
        <v>0</v>
      </c>
      <c r="AM357" s="353">
        <f t="shared" si="84"/>
        <v>0</v>
      </c>
      <c r="AN357" s="354">
        <f t="shared" si="85"/>
        <v>0</v>
      </c>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23"/>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c r="EW357" s="23"/>
      <c r="EX357" s="23"/>
      <c r="EY357" s="23"/>
      <c r="EZ357" s="23"/>
      <c r="FA357" s="23"/>
      <c r="FB357" s="23"/>
      <c r="FC357" s="23"/>
      <c r="FD357" s="23"/>
      <c r="FE357" s="23"/>
      <c r="FF357" s="23"/>
      <c r="FG357" s="23"/>
      <c r="FH357" s="23"/>
      <c r="FI357" s="23"/>
      <c r="FJ357" s="23"/>
      <c r="FK357" s="23"/>
      <c r="FL357" s="23"/>
      <c r="FM357" s="23"/>
      <c r="FN357" s="23"/>
      <c r="FO357" s="23"/>
      <c r="FP357" s="23"/>
      <c r="FQ357" s="23"/>
      <c r="FR357" s="23"/>
      <c r="FS357" s="23"/>
      <c r="FT357" s="23"/>
      <c r="FU357" s="23"/>
      <c r="FV357" s="23"/>
      <c r="FW357" s="23"/>
      <c r="FX357" s="23"/>
      <c r="FY357" s="23"/>
      <c r="FZ357" s="23"/>
      <c r="GA357" s="23"/>
      <c r="GB357" s="23"/>
      <c r="GC357" s="23"/>
      <c r="GD357" s="23"/>
      <c r="GE357" s="23"/>
      <c r="GF357" s="23"/>
      <c r="GG357" s="23"/>
      <c r="GH357" s="23"/>
      <c r="GI357" s="23"/>
      <c r="GJ357" s="23"/>
      <c r="GK357" s="23"/>
      <c r="GL357" s="23"/>
      <c r="GM357" s="23"/>
      <c r="GN357" s="23"/>
      <c r="GO357" s="23"/>
      <c r="GP357" s="23"/>
      <c r="GQ357" s="23"/>
      <c r="GR357" s="23"/>
      <c r="GS357" s="23"/>
      <c r="GT357" s="23"/>
      <c r="GU357" s="23"/>
      <c r="GV357" s="23"/>
      <c r="GW357" s="23"/>
      <c r="GX357" s="23"/>
      <c r="GY357" s="23"/>
      <c r="GZ357" s="23"/>
      <c r="HA357" s="23"/>
      <c r="HB357" s="23"/>
      <c r="HC357" s="23"/>
      <c r="HD357" s="23"/>
      <c r="HE357" s="23"/>
      <c r="HF357" s="23"/>
      <c r="HG357" s="23"/>
      <c r="HH357" s="23"/>
      <c r="HI357" s="23"/>
      <c r="HJ357" s="23"/>
      <c r="HK357" s="23"/>
    </row>
    <row r="358" spans="1:219" ht="13.9" customHeight="1">
      <c r="A358" s="392"/>
      <c r="B358" s="160"/>
      <c r="C358" s="161"/>
      <c r="D358" s="161"/>
      <c r="E358" s="255"/>
      <c r="F358" s="396">
        <v>0</v>
      </c>
      <c r="G358" s="181"/>
      <c r="H358" s="186"/>
      <c r="I358" s="162"/>
      <c r="J358" s="163"/>
      <c r="K358" s="164"/>
      <c r="L358" s="164"/>
      <c r="M358" s="187"/>
      <c r="N358" s="458"/>
      <c r="O358" s="463"/>
      <c r="P358" s="190"/>
      <c r="Q358" s="165"/>
      <c r="R358" s="166"/>
      <c r="S358" s="191"/>
      <c r="T358" s="195"/>
      <c r="U358" s="167"/>
      <c r="V358" s="196"/>
      <c r="W358" s="199">
        <f t="shared" si="72"/>
        <v>0</v>
      </c>
      <c r="X358" s="344">
        <f>IF(G358&gt;0,HLOOKUP(C358,'Utility Allowances'!$O$33:$S$34,2),0)</f>
        <v>0</v>
      </c>
      <c r="Y358" s="345">
        <f t="shared" si="73"/>
        <v>0</v>
      </c>
      <c r="Z358" s="168">
        <f t="shared" si="74"/>
        <v>0</v>
      </c>
      <c r="AA358" s="346">
        <f t="shared" si="75"/>
        <v>0</v>
      </c>
      <c r="AB358" s="344">
        <f>IF(Y358&gt;0,VLOOKUP($Y358,'Reference Data 2'!$B$7:$C$71,2),0)</f>
        <v>0</v>
      </c>
      <c r="AC358" s="347">
        <f t="shared" si="76"/>
        <v>0</v>
      </c>
      <c r="AD358" s="348">
        <f t="shared" si="77"/>
        <v>0</v>
      </c>
      <c r="AE358" s="349">
        <f>IF(Y358&gt;0,VLOOKUP($Y358,'Reference Data 2'!$B$9:$D$71,3),0)</f>
        <v>0</v>
      </c>
      <c r="AF358" s="347">
        <f t="shared" si="78"/>
        <v>0</v>
      </c>
      <c r="AG358" s="346">
        <f t="shared" si="79"/>
        <v>0</v>
      </c>
      <c r="AH358" s="350">
        <f t="shared" si="80"/>
        <v>0</v>
      </c>
      <c r="AI358" s="351">
        <f t="shared" si="81"/>
        <v>0</v>
      </c>
      <c r="AJ358" s="352">
        <f t="shared" si="82"/>
        <v>0</v>
      </c>
      <c r="AK358" s="349">
        <f>IF(AA358&gt;0,VLOOKUP(C358,'Reference Data 1'!$N$13:$O$17,2),0)</f>
        <v>0</v>
      </c>
      <c r="AL358" s="346">
        <f t="shared" si="83"/>
        <v>0</v>
      </c>
      <c r="AM358" s="353">
        <f t="shared" si="84"/>
        <v>0</v>
      </c>
      <c r="AN358" s="354">
        <f t="shared" si="85"/>
        <v>0</v>
      </c>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c r="GU358" s="23"/>
      <c r="GV358" s="23"/>
      <c r="GW358" s="23"/>
      <c r="GX358" s="23"/>
      <c r="GY358" s="23"/>
      <c r="GZ358" s="23"/>
      <c r="HA358" s="23"/>
      <c r="HB358" s="23"/>
      <c r="HC358" s="23"/>
      <c r="HD358" s="23"/>
      <c r="HE358" s="23"/>
      <c r="HF358" s="23"/>
      <c r="HG358" s="23"/>
      <c r="HH358" s="23"/>
      <c r="HI358" s="23"/>
      <c r="HJ358" s="23"/>
      <c r="HK358" s="23"/>
    </row>
    <row r="359" spans="1:219" ht="13.9" customHeight="1">
      <c r="A359" s="392"/>
      <c r="B359" s="160"/>
      <c r="C359" s="161"/>
      <c r="D359" s="161"/>
      <c r="E359" s="255"/>
      <c r="F359" s="396">
        <v>0</v>
      </c>
      <c r="G359" s="181"/>
      <c r="H359" s="186"/>
      <c r="I359" s="162"/>
      <c r="J359" s="163"/>
      <c r="K359" s="164"/>
      <c r="L359" s="164"/>
      <c r="M359" s="187"/>
      <c r="N359" s="458"/>
      <c r="O359" s="463"/>
      <c r="P359" s="190"/>
      <c r="Q359" s="165"/>
      <c r="R359" s="166"/>
      <c r="S359" s="191"/>
      <c r="T359" s="195"/>
      <c r="U359" s="167"/>
      <c r="V359" s="196"/>
      <c r="W359" s="199">
        <f t="shared" si="72"/>
        <v>0</v>
      </c>
      <c r="X359" s="344">
        <f>IF(G359&gt;0,HLOOKUP(C359,'Utility Allowances'!$O$33:$S$34,2),0)</f>
        <v>0</v>
      </c>
      <c r="Y359" s="345">
        <f t="shared" si="73"/>
        <v>0</v>
      </c>
      <c r="Z359" s="168">
        <f t="shared" si="74"/>
        <v>0</v>
      </c>
      <c r="AA359" s="346">
        <f t="shared" si="75"/>
        <v>0</v>
      </c>
      <c r="AB359" s="344">
        <f>IF(Y359&gt;0,VLOOKUP($Y359,'Reference Data 2'!$B$7:$C$71,2),0)</f>
        <v>0</v>
      </c>
      <c r="AC359" s="347">
        <f t="shared" si="76"/>
        <v>0</v>
      </c>
      <c r="AD359" s="348">
        <f t="shared" si="77"/>
        <v>0</v>
      </c>
      <c r="AE359" s="349">
        <f>IF(Y359&gt;0,VLOOKUP($Y359,'Reference Data 2'!$B$9:$D$71,3),0)</f>
        <v>0</v>
      </c>
      <c r="AF359" s="347">
        <f t="shared" si="78"/>
        <v>0</v>
      </c>
      <c r="AG359" s="346">
        <f t="shared" si="79"/>
        <v>0</v>
      </c>
      <c r="AH359" s="350">
        <f t="shared" si="80"/>
        <v>0</v>
      </c>
      <c r="AI359" s="351">
        <f t="shared" si="81"/>
        <v>0</v>
      </c>
      <c r="AJ359" s="352">
        <f t="shared" si="82"/>
        <v>0</v>
      </c>
      <c r="AK359" s="349">
        <f>IF(AA359&gt;0,VLOOKUP(C359,'Reference Data 1'!$N$13:$O$17,2),0)</f>
        <v>0</v>
      </c>
      <c r="AL359" s="346">
        <f t="shared" si="83"/>
        <v>0</v>
      </c>
      <c r="AM359" s="353">
        <f t="shared" si="84"/>
        <v>0</v>
      </c>
      <c r="AN359" s="354">
        <f t="shared" si="85"/>
        <v>0</v>
      </c>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23"/>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c r="EW359" s="23"/>
      <c r="EX359" s="23"/>
      <c r="EY359" s="23"/>
      <c r="EZ359" s="23"/>
      <c r="FA359" s="23"/>
      <c r="FB359" s="23"/>
      <c r="FC359" s="23"/>
      <c r="FD359" s="23"/>
      <c r="FE359" s="23"/>
      <c r="FF359" s="23"/>
      <c r="FG359" s="23"/>
      <c r="FH359" s="23"/>
      <c r="FI359" s="23"/>
      <c r="FJ359" s="23"/>
      <c r="FK359" s="23"/>
      <c r="FL359" s="23"/>
      <c r="FM359" s="23"/>
      <c r="FN359" s="23"/>
      <c r="FO359" s="23"/>
      <c r="FP359" s="23"/>
      <c r="FQ359" s="23"/>
      <c r="FR359" s="23"/>
      <c r="FS359" s="23"/>
      <c r="FT359" s="23"/>
      <c r="FU359" s="23"/>
      <c r="FV359" s="23"/>
      <c r="FW359" s="23"/>
      <c r="FX359" s="23"/>
      <c r="FY359" s="23"/>
      <c r="FZ359" s="23"/>
      <c r="GA359" s="23"/>
      <c r="GB359" s="23"/>
      <c r="GC359" s="23"/>
      <c r="GD359" s="23"/>
      <c r="GE359" s="23"/>
      <c r="GF359" s="23"/>
      <c r="GG359" s="23"/>
      <c r="GH359" s="23"/>
      <c r="GI359" s="23"/>
      <c r="GJ359" s="23"/>
      <c r="GK359" s="23"/>
      <c r="GL359" s="23"/>
      <c r="GM359" s="23"/>
      <c r="GN359" s="23"/>
      <c r="GO359" s="23"/>
      <c r="GP359" s="23"/>
      <c r="GQ359" s="23"/>
      <c r="GR359" s="23"/>
      <c r="GS359" s="23"/>
      <c r="GT359" s="23"/>
      <c r="GU359" s="23"/>
      <c r="GV359" s="23"/>
      <c r="GW359" s="23"/>
      <c r="GX359" s="23"/>
      <c r="GY359" s="23"/>
      <c r="GZ359" s="23"/>
      <c r="HA359" s="23"/>
      <c r="HB359" s="23"/>
      <c r="HC359" s="23"/>
      <c r="HD359" s="23"/>
      <c r="HE359" s="23"/>
      <c r="HF359" s="23"/>
      <c r="HG359" s="23"/>
      <c r="HH359" s="23"/>
      <c r="HI359" s="23"/>
      <c r="HJ359" s="23"/>
      <c r="HK359" s="23"/>
    </row>
    <row r="360" spans="1:219" ht="13.9" customHeight="1">
      <c r="A360" s="392"/>
      <c r="B360" s="160"/>
      <c r="C360" s="161"/>
      <c r="D360" s="161"/>
      <c r="E360" s="255"/>
      <c r="F360" s="396">
        <v>0</v>
      </c>
      <c r="G360" s="181"/>
      <c r="H360" s="186"/>
      <c r="I360" s="162"/>
      <c r="J360" s="163"/>
      <c r="K360" s="164"/>
      <c r="L360" s="164"/>
      <c r="M360" s="187"/>
      <c r="N360" s="458"/>
      <c r="O360" s="463"/>
      <c r="P360" s="190"/>
      <c r="Q360" s="165"/>
      <c r="R360" s="166"/>
      <c r="S360" s="191"/>
      <c r="T360" s="195"/>
      <c r="U360" s="167"/>
      <c r="V360" s="196"/>
      <c r="W360" s="199">
        <f t="shared" si="72"/>
        <v>0</v>
      </c>
      <c r="X360" s="344">
        <f>IF(G360&gt;0,HLOOKUP(C360,'Utility Allowances'!$O$33:$S$34,2),0)</f>
        <v>0</v>
      </c>
      <c r="Y360" s="345">
        <f t="shared" si="73"/>
        <v>0</v>
      </c>
      <c r="Z360" s="168">
        <f t="shared" si="74"/>
        <v>0</v>
      </c>
      <c r="AA360" s="346">
        <f t="shared" si="75"/>
        <v>0</v>
      </c>
      <c r="AB360" s="344">
        <f>IF(Y360&gt;0,VLOOKUP($Y360,'Reference Data 2'!$B$7:$C$71,2),0)</f>
        <v>0</v>
      </c>
      <c r="AC360" s="347">
        <f t="shared" si="76"/>
        <v>0</v>
      </c>
      <c r="AD360" s="348">
        <f t="shared" si="77"/>
        <v>0</v>
      </c>
      <c r="AE360" s="349">
        <f>IF(Y360&gt;0,VLOOKUP($Y360,'Reference Data 2'!$B$9:$D$71,3),0)</f>
        <v>0</v>
      </c>
      <c r="AF360" s="347">
        <f t="shared" si="78"/>
        <v>0</v>
      </c>
      <c r="AG360" s="346">
        <f t="shared" si="79"/>
        <v>0</v>
      </c>
      <c r="AH360" s="350">
        <f t="shared" si="80"/>
        <v>0</v>
      </c>
      <c r="AI360" s="351">
        <f t="shared" si="81"/>
        <v>0</v>
      </c>
      <c r="AJ360" s="352">
        <f t="shared" si="82"/>
        <v>0</v>
      </c>
      <c r="AK360" s="349">
        <f>IF(AA360&gt;0,VLOOKUP(C360,'Reference Data 1'!$N$13:$O$17,2),0)</f>
        <v>0</v>
      </c>
      <c r="AL360" s="346">
        <f t="shared" si="83"/>
        <v>0</v>
      </c>
      <c r="AM360" s="353">
        <f t="shared" si="84"/>
        <v>0</v>
      </c>
      <c r="AN360" s="354">
        <f t="shared" si="85"/>
        <v>0</v>
      </c>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3"/>
      <c r="DR360" s="23"/>
      <c r="DS360" s="23"/>
      <c r="DT360" s="23"/>
      <c r="DU360" s="23"/>
      <c r="DV360" s="23"/>
      <c r="DW360" s="23"/>
      <c r="DX360" s="23"/>
      <c r="DY360" s="23"/>
      <c r="DZ360" s="23"/>
      <c r="EA360" s="23"/>
      <c r="EB360" s="23"/>
      <c r="EC360" s="23"/>
      <c r="ED360" s="23"/>
      <c r="EE360" s="23"/>
      <c r="EF360" s="23"/>
      <c r="EG360" s="23"/>
      <c r="EH360" s="23"/>
      <c r="EI360" s="23"/>
      <c r="EJ360" s="23"/>
      <c r="EK360" s="23"/>
      <c r="EL360" s="23"/>
      <c r="EM360" s="23"/>
      <c r="EN360" s="23"/>
      <c r="EO360" s="23"/>
      <c r="EP360" s="23"/>
      <c r="EQ360" s="23"/>
      <c r="ER360" s="23"/>
      <c r="ES360" s="23"/>
      <c r="ET360" s="23"/>
      <c r="EU360" s="23"/>
      <c r="EV360" s="23"/>
      <c r="EW360" s="23"/>
      <c r="EX360" s="23"/>
      <c r="EY360" s="23"/>
      <c r="EZ360" s="23"/>
      <c r="FA360" s="23"/>
      <c r="FB360" s="23"/>
      <c r="FC360" s="23"/>
      <c r="FD360" s="23"/>
      <c r="FE360" s="23"/>
      <c r="FF360" s="23"/>
      <c r="FG360" s="23"/>
      <c r="FH360" s="23"/>
      <c r="FI360" s="23"/>
      <c r="FJ360" s="23"/>
      <c r="FK360" s="23"/>
      <c r="FL360" s="23"/>
      <c r="FM360" s="23"/>
      <c r="FN360" s="23"/>
      <c r="FO360" s="23"/>
      <c r="FP360" s="23"/>
      <c r="FQ360" s="23"/>
      <c r="FR360" s="23"/>
      <c r="FS360" s="23"/>
      <c r="FT360" s="23"/>
      <c r="FU360" s="23"/>
      <c r="FV360" s="23"/>
      <c r="FW360" s="23"/>
      <c r="FX360" s="23"/>
      <c r="FY360" s="23"/>
      <c r="FZ360" s="23"/>
      <c r="GA360" s="23"/>
      <c r="GB360" s="23"/>
      <c r="GC360" s="23"/>
      <c r="GD360" s="23"/>
      <c r="GE360" s="23"/>
      <c r="GF360" s="23"/>
      <c r="GG360" s="23"/>
      <c r="GH360" s="23"/>
      <c r="GI360" s="23"/>
      <c r="GJ360" s="23"/>
      <c r="GK360" s="23"/>
      <c r="GL360" s="23"/>
      <c r="GM360" s="23"/>
      <c r="GN360" s="23"/>
      <c r="GO360" s="23"/>
      <c r="GP360" s="23"/>
      <c r="GQ360" s="23"/>
      <c r="GR360" s="23"/>
      <c r="GS360" s="23"/>
      <c r="GT360" s="23"/>
      <c r="GU360" s="23"/>
      <c r="GV360" s="23"/>
      <c r="GW360" s="23"/>
      <c r="GX360" s="23"/>
      <c r="GY360" s="23"/>
      <c r="GZ360" s="23"/>
      <c r="HA360" s="23"/>
      <c r="HB360" s="23"/>
      <c r="HC360" s="23"/>
      <c r="HD360" s="23"/>
      <c r="HE360" s="23"/>
      <c r="HF360" s="23"/>
      <c r="HG360" s="23"/>
      <c r="HH360" s="23"/>
      <c r="HI360" s="23"/>
      <c r="HJ360" s="23"/>
      <c r="HK360" s="23"/>
    </row>
    <row r="361" spans="1:219" ht="13.9" customHeight="1">
      <c r="A361" s="392"/>
      <c r="B361" s="160"/>
      <c r="C361" s="161"/>
      <c r="D361" s="161"/>
      <c r="E361" s="255"/>
      <c r="F361" s="396">
        <v>0</v>
      </c>
      <c r="G361" s="181"/>
      <c r="H361" s="186"/>
      <c r="I361" s="162"/>
      <c r="J361" s="163"/>
      <c r="K361" s="164"/>
      <c r="L361" s="164"/>
      <c r="M361" s="187"/>
      <c r="N361" s="458"/>
      <c r="O361" s="463"/>
      <c r="P361" s="190"/>
      <c r="Q361" s="165"/>
      <c r="R361" s="166"/>
      <c r="S361" s="191"/>
      <c r="T361" s="195"/>
      <c r="U361" s="167"/>
      <c r="V361" s="196"/>
      <c r="W361" s="199">
        <f t="shared" si="72"/>
        <v>0</v>
      </c>
      <c r="X361" s="344">
        <f>IF(G361&gt;0,HLOOKUP(C361,'Utility Allowances'!$O$33:$S$34,2),0)</f>
        <v>0</v>
      </c>
      <c r="Y361" s="345">
        <f t="shared" si="73"/>
        <v>0</v>
      </c>
      <c r="Z361" s="168">
        <f t="shared" si="74"/>
        <v>0</v>
      </c>
      <c r="AA361" s="346">
        <f t="shared" si="75"/>
        <v>0</v>
      </c>
      <c r="AB361" s="344">
        <f>IF(Y361&gt;0,VLOOKUP($Y361,'Reference Data 2'!$B$7:$C$71,2),0)</f>
        <v>0</v>
      </c>
      <c r="AC361" s="347">
        <f t="shared" si="76"/>
        <v>0</v>
      </c>
      <c r="AD361" s="348">
        <f t="shared" si="77"/>
        <v>0</v>
      </c>
      <c r="AE361" s="349">
        <f>IF(Y361&gt;0,VLOOKUP($Y361,'Reference Data 2'!$B$9:$D$71,3),0)</f>
        <v>0</v>
      </c>
      <c r="AF361" s="347">
        <f t="shared" si="78"/>
        <v>0</v>
      </c>
      <c r="AG361" s="346">
        <f t="shared" si="79"/>
        <v>0</v>
      </c>
      <c r="AH361" s="350">
        <f t="shared" si="80"/>
        <v>0</v>
      </c>
      <c r="AI361" s="351">
        <f t="shared" si="81"/>
        <v>0</v>
      </c>
      <c r="AJ361" s="352">
        <f t="shared" si="82"/>
        <v>0</v>
      </c>
      <c r="AK361" s="349">
        <f>IF(AA361&gt;0,VLOOKUP(C361,'Reference Data 1'!$N$13:$O$17,2),0)</f>
        <v>0</v>
      </c>
      <c r="AL361" s="346">
        <f t="shared" si="83"/>
        <v>0</v>
      </c>
      <c r="AM361" s="353">
        <f t="shared" si="84"/>
        <v>0</v>
      </c>
      <c r="AN361" s="354">
        <f t="shared" si="85"/>
        <v>0</v>
      </c>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c r="DN361" s="23"/>
      <c r="DO361" s="23"/>
      <c r="DP361" s="23"/>
      <c r="DQ361" s="23"/>
      <c r="DR361" s="23"/>
      <c r="DS361" s="23"/>
      <c r="DT361" s="23"/>
      <c r="DU361" s="23"/>
      <c r="DV361" s="23"/>
      <c r="DW361" s="23"/>
      <c r="DX361" s="23"/>
      <c r="DY361" s="23"/>
      <c r="DZ361" s="23"/>
      <c r="EA361" s="23"/>
      <c r="EB361" s="23"/>
      <c r="EC361" s="23"/>
      <c r="ED361" s="23"/>
      <c r="EE361" s="23"/>
      <c r="EF361" s="23"/>
      <c r="EG361" s="23"/>
      <c r="EH361" s="23"/>
      <c r="EI361" s="23"/>
      <c r="EJ361" s="23"/>
      <c r="EK361" s="23"/>
      <c r="EL361" s="23"/>
      <c r="EM361" s="23"/>
      <c r="EN361" s="23"/>
      <c r="EO361" s="23"/>
      <c r="EP361" s="23"/>
      <c r="EQ361" s="23"/>
      <c r="ER361" s="23"/>
      <c r="ES361" s="23"/>
      <c r="ET361" s="23"/>
      <c r="EU361" s="23"/>
      <c r="EV361" s="23"/>
      <c r="EW361" s="23"/>
      <c r="EX361" s="23"/>
      <c r="EY361" s="23"/>
      <c r="EZ361" s="23"/>
      <c r="FA361" s="23"/>
      <c r="FB361" s="23"/>
      <c r="FC361" s="23"/>
      <c r="FD361" s="23"/>
      <c r="FE361" s="23"/>
      <c r="FF361" s="23"/>
      <c r="FG361" s="23"/>
      <c r="FH361" s="23"/>
      <c r="FI361" s="23"/>
      <c r="FJ361" s="23"/>
      <c r="FK361" s="23"/>
      <c r="FL361" s="23"/>
      <c r="FM361" s="23"/>
      <c r="FN361" s="23"/>
      <c r="FO361" s="23"/>
      <c r="FP361" s="23"/>
      <c r="FQ361" s="23"/>
      <c r="FR361" s="23"/>
      <c r="FS361" s="23"/>
      <c r="FT361" s="23"/>
      <c r="FU361" s="23"/>
      <c r="FV361" s="23"/>
      <c r="FW361" s="23"/>
      <c r="FX361" s="23"/>
      <c r="FY361" s="23"/>
      <c r="FZ361" s="23"/>
      <c r="GA361" s="23"/>
      <c r="GB361" s="23"/>
      <c r="GC361" s="23"/>
      <c r="GD361" s="23"/>
      <c r="GE361" s="23"/>
      <c r="GF361" s="23"/>
      <c r="GG361" s="23"/>
      <c r="GH361" s="23"/>
      <c r="GI361" s="23"/>
      <c r="GJ361" s="23"/>
      <c r="GK361" s="23"/>
      <c r="GL361" s="23"/>
      <c r="GM361" s="23"/>
      <c r="GN361" s="23"/>
      <c r="GO361" s="23"/>
      <c r="GP361" s="23"/>
      <c r="GQ361" s="23"/>
      <c r="GR361" s="23"/>
      <c r="GS361" s="23"/>
      <c r="GT361" s="23"/>
      <c r="GU361" s="23"/>
      <c r="GV361" s="23"/>
      <c r="GW361" s="23"/>
      <c r="GX361" s="23"/>
      <c r="GY361" s="23"/>
      <c r="GZ361" s="23"/>
      <c r="HA361" s="23"/>
      <c r="HB361" s="23"/>
      <c r="HC361" s="23"/>
      <c r="HD361" s="23"/>
      <c r="HE361" s="23"/>
      <c r="HF361" s="23"/>
      <c r="HG361" s="23"/>
      <c r="HH361" s="23"/>
      <c r="HI361" s="23"/>
      <c r="HJ361" s="23"/>
      <c r="HK361" s="23"/>
    </row>
    <row r="362" spans="1:219" ht="13.9" customHeight="1">
      <c r="A362" s="392"/>
      <c r="B362" s="160"/>
      <c r="C362" s="161"/>
      <c r="D362" s="161"/>
      <c r="E362" s="255"/>
      <c r="F362" s="396">
        <v>0</v>
      </c>
      <c r="G362" s="181"/>
      <c r="H362" s="186"/>
      <c r="I362" s="162"/>
      <c r="J362" s="163"/>
      <c r="K362" s="164"/>
      <c r="L362" s="164"/>
      <c r="M362" s="187"/>
      <c r="N362" s="458"/>
      <c r="O362" s="463"/>
      <c r="P362" s="190"/>
      <c r="Q362" s="165"/>
      <c r="R362" s="166"/>
      <c r="S362" s="191"/>
      <c r="T362" s="195"/>
      <c r="U362" s="167"/>
      <c r="V362" s="196"/>
      <c r="W362" s="199">
        <f t="shared" si="72"/>
        <v>0</v>
      </c>
      <c r="X362" s="344">
        <f>IF(G362&gt;0,HLOOKUP(C362,'Utility Allowances'!$O$33:$S$34,2),0)</f>
        <v>0</v>
      </c>
      <c r="Y362" s="345">
        <f t="shared" si="73"/>
        <v>0</v>
      </c>
      <c r="Z362" s="168">
        <f t="shared" si="74"/>
        <v>0</v>
      </c>
      <c r="AA362" s="346">
        <f t="shared" si="75"/>
        <v>0</v>
      </c>
      <c r="AB362" s="344">
        <f>IF(Y362&gt;0,VLOOKUP($Y362,'Reference Data 2'!$B$7:$C$71,2),0)</f>
        <v>0</v>
      </c>
      <c r="AC362" s="347">
        <f t="shared" si="76"/>
        <v>0</v>
      </c>
      <c r="AD362" s="348">
        <f t="shared" si="77"/>
        <v>0</v>
      </c>
      <c r="AE362" s="349">
        <f>IF(Y362&gt;0,VLOOKUP($Y362,'Reference Data 2'!$B$9:$D$71,3),0)</f>
        <v>0</v>
      </c>
      <c r="AF362" s="347">
        <f t="shared" si="78"/>
        <v>0</v>
      </c>
      <c r="AG362" s="346">
        <f t="shared" si="79"/>
        <v>0</v>
      </c>
      <c r="AH362" s="350">
        <f t="shared" si="80"/>
        <v>0</v>
      </c>
      <c r="AI362" s="351">
        <f t="shared" si="81"/>
        <v>0</v>
      </c>
      <c r="AJ362" s="352">
        <f t="shared" si="82"/>
        <v>0</v>
      </c>
      <c r="AK362" s="349">
        <f>IF(AA362&gt;0,VLOOKUP(C362,'Reference Data 1'!$N$13:$O$17,2),0)</f>
        <v>0</v>
      </c>
      <c r="AL362" s="346">
        <f t="shared" si="83"/>
        <v>0</v>
      </c>
      <c r="AM362" s="353">
        <f t="shared" si="84"/>
        <v>0</v>
      </c>
      <c r="AN362" s="354">
        <f t="shared" si="85"/>
        <v>0</v>
      </c>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3"/>
      <c r="DR362" s="23"/>
      <c r="DS362" s="23"/>
      <c r="DT362" s="23"/>
      <c r="DU362" s="23"/>
      <c r="DV362" s="23"/>
      <c r="DW362" s="23"/>
      <c r="DX362" s="23"/>
      <c r="DY362" s="23"/>
      <c r="DZ362" s="23"/>
      <c r="EA362" s="23"/>
      <c r="EB362" s="23"/>
      <c r="EC362" s="23"/>
      <c r="ED362" s="23"/>
      <c r="EE362" s="23"/>
      <c r="EF362" s="23"/>
      <c r="EG362" s="23"/>
      <c r="EH362" s="23"/>
      <c r="EI362" s="23"/>
      <c r="EJ362" s="23"/>
      <c r="EK362" s="23"/>
      <c r="EL362" s="23"/>
      <c r="EM362" s="23"/>
      <c r="EN362" s="23"/>
      <c r="EO362" s="23"/>
      <c r="EP362" s="23"/>
      <c r="EQ362" s="23"/>
      <c r="ER362" s="23"/>
      <c r="ES362" s="23"/>
      <c r="ET362" s="23"/>
      <c r="EU362" s="23"/>
      <c r="EV362" s="23"/>
      <c r="EW362" s="23"/>
      <c r="EX362" s="23"/>
      <c r="EY362" s="23"/>
      <c r="EZ362" s="23"/>
      <c r="FA362" s="23"/>
      <c r="FB362" s="23"/>
      <c r="FC362" s="23"/>
      <c r="FD362" s="23"/>
      <c r="FE362" s="23"/>
      <c r="FF362" s="23"/>
      <c r="FG362" s="23"/>
      <c r="FH362" s="23"/>
      <c r="FI362" s="23"/>
      <c r="FJ362" s="23"/>
      <c r="FK362" s="23"/>
      <c r="FL362" s="23"/>
      <c r="FM362" s="23"/>
      <c r="FN362" s="23"/>
      <c r="FO362" s="23"/>
      <c r="FP362" s="23"/>
      <c r="FQ362" s="23"/>
      <c r="FR362" s="23"/>
      <c r="FS362" s="23"/>
      <c r="FT362" s="23"/>
      <c r="FU362" s="23"/>
      <c r="FV362" s="23"/>
      <c r="FW362" s="23"/>
      <c r="FX362" s="23"/>
      <c r="FY362" s="23"/>
      <c r="FZ362" s="23"/>
      <c r="GA362" s="23"/>
      <c r="GB362" s="23"/>
      <c r="GC362" s="23"/>
      <c r="GD362" s="23"/>
      <c r="GE362" s="23"/>
      <c r="GF362" s="23"/>
      <c r="GG362" s="23"/>
      <c r="GH362" s="23"/>
      <c r="GI362" s="23"/>
      <c r="GJ362" s="23"/>
      <c r="GK362" s="23"/>
      <c r="GL362" s="23"/>
      <c r="GM362" s="23"/>
      <c r="GN362" s="23"/>
      <c r="GO362" s="23"/>
      <c r="GP362" s="23"/>
      <c r="GQ362" s="23"/>
      <c r="GR362" s="23"/>
      <c r="GS362" s="23"/>
      <c r="GT362" s="23"/>
      <c r="GU362" s="23"/>
      <c r="GV362" s="23"/>
      <c r="GW362" s="23"/>
      <c r="GX362" s="23"/>
      <c r="GY362" s="23"/>
      <c r="GZ362" s="23"/>
      <c r="HA362" s="23"/>
      <c r="HB362" s="23"/>
      <c r="HC362" s="23"/>
      <c r="HD362" s="23"/>
      <c r="HE362" s="23"/>
      <c r="HF362" s="23"/>
      <c r="HG362" s="23"/>
      <c r="HH362" s="23"/>
      <c r="HI362" s="23"/>
      <c r="HJ362" s="23"/>
      <c r="HK362" s="23"/>
    </row>
    <row r="363" spans="1:219" ht="13.9" customHeight="1">
      <c r="A363" s="392"/>
      <c r="B363" s="160"/>
      <c r="C363" s="161"/>
      <c r="D363" s="161"/>
      <c r="E363" s="255"/>
      <c r="F363" s="396">
        <v>0</v>
      </c>
      <c r="G363" s="181"/>
      <c r="H363" s="186"/>
      <c r="I363" s="162"/>
      <c r="J363" s="163"/>
      <c r="K363" s="164"/>
      <c r="L363" s="164"/>
      <c r="M363" s="187"/>
      <c r="N363" s="458"/>
      <c r="O363" s="463"/>
      <c r="P363" s="190"/>
      <c r="Q363" s="165"/>
      <c r="R363" s="166"/>
      <c r="S363" s="191"/>
      <c r="T363" s="195"/>
      <c r="U363" s="167"/>
      <c r="V363" s="196"/>
      <c r="W363" s="199">
        <f t="shared" si="72"/>
        <v>0</v>
      </c>
      <c r="X363" s="344">
        <f>IF(G363&gt;0,HLOOKUP(C363,'Utility Allowances'!$O$33:$S$34,2),0)</f>
        <v>0</v>
      </c>
      <c r="Y363" s="345">
        <f t="shared" si="73"/>
        <v>0</v>
      </c>
      <c r="Z363" s="168">
        <f t="shared" si="74"/>
        <v>0</v>
      </c>
      <c r="AA363" s="346">
        <f t="shared" si="75"/>
        <v>0</v>
      </c>
      <c r="AB363" s="344">
        <f>IF(Y363&gt;0,VLOOKUP($Y363,'Reference Data 2'!$B$7:$C$71,2),0)</f>
        <v>0</v>
      </c>
      <c r="AC363" s="347">
        <f t="shared" si="76"/>
        <v>0</v>
      </c>
      <c r="AD363" s="348">
        <f t="shared" si="77"/>
        <v>0</v>
      </c>
      <c r="AE363" s="349">
        <f>IF(Y363&gt;0,VLOOKUP($Y363,'Reference Data 2'!$B$9:$D$71,3),0)</f>
        <v>0</v>
      </c>
      <c r="AF363" s="347">
        <f t="shared" si="78"/>
        <v>0</v>
      </c>
      <c r="AG363" s="346">
        <f t="shared" si="79"/>
        <v>0</v>
      </c>
      <c r="AH363" s="350">
        <f t="shared" si="80"/>
        <v>0</v>
      </c>
      <c r="AI363" s="351">
        <f t="shared" si="81"/>
        <v>0</v>
      </c>
      <c r="AJ363" s="352">
        <f t="shared" si="82"/>
        <v>0</v>
      </c>
      <c r="AK363" s="349">
        <f>IF(AA363&gt;0,VLOOKUP(C363,'Reference Data 1'!$N$13:$O$17,2),0)</f>
        <v>0</v>
      </c>
      <c r="AL363" s="346">
        <f t="shared" si="83"/>
        <v>0</v>
      </c>
      <c r="AM363" s="353">
        <f t="shared" si="84"/>
        <v>0</v>
      </c>
      <c r="AN363" s="354">
        <f t="shared" si="85"/>
        <v>0</v>
      </c>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c r="EY363" s="23"/>
      <c r="EZ363" s="23"/>
      <c r="FA363" s="23"/>
      <c r="FB363" s="23"/>
      <c r="FC363" s="23"/>
      <c r="FD363" s="23"/>
      <c r="FE363" s="23"/>
      <c r="FF363" s="23"/>
      <c r="FG363" s="23"/>
      <c r="FH363" s="23"/>
      <c r="FI363" s="23"/>
      <c r="FJ363" s="23"/>
      <c r="FK363" s="23"/>
      <c r="FL363" s="23"/>
      <c r="FM363" s="23"/>
      <c r="FN363" s="23"/>
      <c r="FO363" s="23"/>
      <c r="FP363" s="23"/>
      <c r="FQ363" s="23"/>
      <c r="FR363" s="23"/>
      <c r="FS363" s="23"/>
      <c r="FT363" s="23"/>
      <c r="FU363" s="23"/>
      <c r="FV363" s="23"/>
      <c r="FW363" s="23"/>
      <c r="FX363" s="23"/>
      <c r="FY363" s="23"/>
      <c r="FZ363" s="23"/>
      <c r="GA363" s="23"/>
      <c r="GB363" s="23"/>
      <c r="GC363" s="23"/>
      <c r="GD363" s="23"/>
      <c r="GE363" s="23"/>
      <c r="GF363" s="23"/>
      <c r="GG363" s="23"/>
      <c r="GH363" s="23"/>
      <c r="GI363" s="23"/>
      <c r="GJ363" s="23"/>
      <c r="GK363" s="23"/>
      <c r="GL363" s="23"/>
      <c r="GM363" s="23"/>
      <c r="GN363" s="23"/>
      <c r="GO363" s="23"/>
      <c r="GP363" s="23"/>
      <c r="GQ363" s="23"/>
      <c r="GR363" s="23"/>
      <c r="GS363" s="23"/>
      <c r="GT363" s="23"/>
      <c r="GU363" s="23"/>
      <c r="GV363" s="23"/>
      <c r="GW363" s="23"/>
      <c r="GX363" s="23"/>
      <c r="GY363" s="23"/>
      <c r="GZ363" s="23"/>
      <c r="HA363" s="23"/>
      <c r="HB363" s="23"/>
      <c r="HC363" s="23"/>
      <c r="HD363" s="23"/>
      <c r="HE363" s="23"/>
      <c r="HF363" s="23"/>
      <c r="HG363" s="23"/>
      <c r="HH363" s="23"/>
      <c r="HI363" s="23"/>
      <c r="HJ363" s="23"/>
      <c r="HK363" s="23"/>
    </row>
    <row r="364" spans="1:219" ht="13.9" customHeight="1">
      <c r="A364" s="392"/>
      <c r="B364" s="160"/>
      <c r="C364" s="161"/>
      <c r="D364" s="161"/>
      <c r="E364" s="255"/>
      <c r="F364" s="396">
        <v>0</v>
      </c>
      <c r="G364" s="181"/>
      <c r="H364" s="186"/>
      <c r="I364" s="162"/>
      <c r="J364" s="163"/>
      <c r="K364" s="164"/>
      <c r="L364" s="164"/>
      <c r="M364" s="187"/>
      <c r="N364" s="458"/>
      <c r="O364" s="463"/>
      <c r="P364" s="190"/>
      <c r="Q364" s="165"/>
      <c r="R364" s="166"/>
      <c r="S364" s="191"/>
      <c r="T364" s="195"/>
      <c r="U364" s="167"/>
      <c r="V364" s="196"/>
      <c r="W364" s="199">
        <f t="shared" si="72"/>
        <v>0</v>
      </c>
      <c r="X364" s="344">
        <f>IF(G364&gt;0,HLOOKUP(C364,'Utility Allowances'!$O$33:$S$34,2),0)</f>
        <v>0</v>
      </c>
      <c r="Y364" s="345">
        <f t="shared" si="73"/>
        <v>0</v>
      </c>
      <c r="Z364" s="168">
        <f t="shared" si="74"/>
        <v>0</v>
      </c>
      <c r="AA364" s="346">
        <f t="shared" si="75"/>
        <v>0</v>
      </c>
      <c r="AB364" s="344">
        <f>IF(Y364&gt;0,VLOOKUP($Y364,'Reference Data 2'!$B$7:$C$71,2),0)</f>
        <v>0</v>
      </c>
      <c r="AC364" s="347">
        <f t="shared" si="76"/>
        <v>0</v>
      </c>
      <c r="AD364" s="348">
        <f t="shared" si="77"/>
        <v>0</v>
      </c>
      <c r="AE364" s="349">
        <f>IF(Y364&gt;0,VLOOKUP($Y364,'Reference Data 2'!$B$9:$D$71,3),0)</f>
        <v>0</v>
      </c>
      <c r="AF364" s="347">
        <f t="shared" si="78"/>
        <v>0</v>
      </c>
      <c r="AG364" s="346">
        <f t="shared" si="79"/>
        <v>0</v>
      </c>
      <c r="AH364" s="350">
        <f t="shared" si="80"/>
        <v>0</v>
      </c>
      <c r="AI364" s="351">
        <f t="shared" si="81"/>
        <v>0</v>
      </c>
      <c r="AJ364" s="352">
        <f t="shared" si="82"/>
        <v>0</v>
      </c>
      <c r="AK364" s="349">
        <f>IF(AA364&gt;0,VLOOKUP(C364,'Reference Data 1'!$N$13:$O$17,2),0)</f>
        <v>0</v>
      </c>
      <c r="AL364" s="346">
        <f t="shared" si="83"/>
        <v>0</v>
      </c>
      <c r="AM364" s="353">
        <f t="shared" si="84"/>
        <v>0</v>
      </c>
      <c r="AN364" s="354">
        <f t="shared" si="85"/>
        <v>0</v>
      </c>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3"/>
      <c r="DR364" s="23"/>
      <c r="DS364" s="23"/>
      <c r="DT364" s="23"/>
      <c r="DU364" s="23"/>
      <c r="DV364" s="23"/>
      <c r="DW364" s="23"/>
      <c r="DX364" s="23"/>
      <c r="DY364" s="23"/>
      <c r="DZ364" s="23"/>
      <c r="EA364" s="23"/>
      <c r="EB364" s="23"/>
      <c r="EC364" s="23"/>
      <c r="ED364" s="23"/>
      <c r="EE364" s="23"/>
      <c r="EF364" s="23"/>
      <c r="EG364" s="23"/>
      <c r="EH364" s="23"/>
      <c r="EI364" s="23"/>
      <c r="EJ364" s="23"/>
      <c r="EK364" s="23"/>
      <c r="EL364" s="23"/>
      <c r="EM364" s="23"/>
      <c r="EN364" s="23"/>
      <c r="EO364" s="23"/>
      <c r="EP364" s="23"/>
      <c r="EQ364" s="23"/>
      <c r="ER364" s="23"/>
      <c r="ES364" s="23"/>
      <c r="ET364" s="23"/>
      <c r="EU364" s="23"/>
      <c r="EV364" s="23"/>
      <c r="EW364" s="23"/>
      <c r="EX364" s="23"/>
      <c r="EY364" s="23"/>
      <c r="EZ364" s="23"/>
      <c r="FA364" s="23"/>
      <c r="FB364" s="23"/>
      <c r="FC364" s="23"/>
      <c r="FD364" s="23"/>
      <c r="FE364" s="23"/>
      <c r="FF364" s="23"/>
      <c r="FG364" s="23"/>
      <c r="FH364" s="23"/>
      <c r="FI364" s="23"/>
      <c r="FJ364" s="23"/>
      <c r="FK364" s="23"/>
      <c r="FL364" s="23"/>
      <c r="FM364" s="23"/>
      <c r="FN364" s="23"/>
      <c r="FO364" s="23"/>
      <c r="FP364" s="23"/>
      <c r="FQ364" s="23"/>
      <c r="FR364" s="23"/>
      <c r="FS364" s="23"/>
      <c r="FT364" s="23"/>
      <c r="FU364" s="23"/>
      <c r="FV364" s="23"/>
      <c r="FW364" s="23"/>
      <c r="FX364" s="23"/>
      <c r="FY364" s="23"/>
      <c r="FZ364" s="23"/>
      <c r="GA364" s="23"/>
      <c r="GB364" s="23"/>
      <c r="GC364" s="23"/>
      <c r="GD364" s="23"/>
      <c r="GE364" s="23"/>
      <c r="GF364" s="23"/>
      <c r="GG364" s="23"/>
      <c r="GH364" s="23"/>
      <c r="GI364" s="23"/>
      <c r="GJ364" s="23"/>
      <c r="GK364" s="23"/>
      <c r="GL364" s="23"/>
      <c r="GM364" s="23"/>
      <c r="GN364" s="23"/>
      <c r="GO364" s="23"/>
      <c r="GP364" s="23"/>
      <c r="GQ364" s="23"/>
      <c r="GR364" s="23"/>
      <c r="GS364" s="23"/>
      <c r="GT364" s="23"/>
      <c r="GU364" s="23"/>
      <c r="GV364" s="23"/>
      <c r="GW364" s="23"/>
      <c r="GX364" s="23"/>
      <c r="GY364" s="23"/>
      <c r="GZ364" s="23"/>
      <c r="HA364" s="23"/>
      <c r="HB364" s="23"/>
      <c r="HC364" s="23"/>
      <c r="HD364" s="23"/>
      <c r="HE364" s="23"/>
      <c r="HF364" s="23"/>
      <c r="HG364" s="23"/>
      <c r="HH364" s="23"/>
      <c r="HI364" s="23"/>
      <c r="HJ364" s="23"/>
      <c r="HK364" s="23"/>
    </row>
    <row r="365" spans="1:219" ht="13.9" customHeight="1">
      <c r="A365" s="392"/>
      <c r="B365" s="160"/>
      <c r="C365" s="161"/>
      <c r="D365" s="161"/>
      <c r="E365" s="255"/>
      <c r="F365" s="396">
        <v>0</v>
      </c>
      <c r="G365" s="181"/>
      <c r="H365" s="186"/>
      <c r="I365" s="162"/>
      <c r="J365" s="163"/>
      <c r="K365" s="164"/>
      <c r="L365" s="164"/>
      <c r="M365" s="187"/>
      <c r="N365" s="458"/>
      <c r="O365" s="463"/>
      <c r="P365" s="190"/>
      <c r="Q365" s="165"/>
      <c r="R365" s="166"/>
      <c r="S365" s="191"/>
      <c r="T365" s="195"/>
      <c r="U365" s="167"/>
      <c r="V365" s="196"/>
      <c r="W365" s="199">
        <f t="shared" si="72"/>
        <v>0</v>
      </c>
      <c r="X365" s="344">
        <f>IF(G365&gt;0,HLOOKUP(C365,'Utility Allowances'!$O$33:$S$34,2),0)</f>
        <v>0</v>
      </c>
      <c r="Y365" s="345">
        <f t="shared" si="73"/>
        <v>0</v>
      </c>
      <c r="Z365" s="168">
        <f t="shared" si="74"/>
        <v>0</v>
      </c>
      <c r="AA365" s="346">
        <f t="shared" si="75"/>
        <v>0</v>
      </c>
      <c r="AB365" s="344">
        <f>IF(Y365&gt;0,VLOOKUP($Y365,'Reference Data 2'!$B$7:$C$71,2),0)</f>
        <v>0</v>
      </c>
      <c r="AC365" s="347">
        <f t="shared" si="76"/>
        <v>0</v>
      </c>
      <c r="AD365" s="348">
        <f t="shared" si="77"/>
        <v>0</v>
      </c>
      <c r="AE365" s="349">
        <f>IF(Y365&gt;0,VLOOKUP($Y365,'Reference Data 2'!$B$9:$D$71,3),0)</f>
        <v>0</v>
      </c>
      <c r="AF365" s="347">
        <f t="shared" si="78"/>
        <v>0</v>
      </c>
      <c r="AG365" s="346">
        <f t="shared" si="79"/>
        <v>0</v>
      </c>
      <c r="AH365" s="350">
        <f t="shared" si="80"/>
        <v>0</v>
      </c>
      <c r="AI365" s="351">
        <f t="shared" si="81"/>
        <v>0</v>
      </c>
      <c r="AJ365" s="352">
        <f t="shared" si="82"/>
        <v>0</v>
      </c>
      <c r="AK365" s="349">
        <f>IF(AA365&gt;0,VLOOKUP(C365,'Reference Data 1'!$N$13:$O$17,2),0)</f>
        <v>0</v>
      </c>
      <c r="AL365" s="346">
        <f t="shared" si="83"/>
        <v>0</v>
      </c>
      <c r="AM365" s="353">
        <f t="shared" si="84"/>
        <v>0</v>
      </c>
      <c r="AN365" s="354">
        <f t="shared" si="85"/>
        <v>0</v>
      </c>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c r="CM365" s="23"/>
      <c r="CN365" s="23"/>
      <c r="CO365" s="23"/>
      <c r="CP365" s="23"/>
      <c r="CQ365" s="23"/>
      <c r="CR365" s="23"/>
      <c r="CS365" s="23"/>
      <c r="CT365" s="23"/>
      <c r="CU365" s="23"/>
      <c r="CV365" s="23"/>
      <c r="CW365" s="23"/>
      <c r="CX365" s="23"/>
      <c r="CY365" s="23"/>
      <c r="CZ365" s="23"/>
      <c r="DA365" s="23"/>
      <c r="DB365" s="23"/>
      <c r="DC365" s="23"/>
      <c r="DD365" s="23"/>
      <c r="DE365" s="23"/>
      <c r="DF365" s="23"/>
      <c r="DG365" s="23"/>
      <c r="DH365" s="23"/>
      <c r="DI365" s="23"/>
      <c r="DJ365" s="23"/>
      <c r="DK365" s="23"/>
      <c r="DL365" s="23"/>
      <c r="DM365" s="23"/>
      <c r="DN365" s="23"/>
      <c r="DO365" s="23"/>
      <c r="DP365" s="23"/>
      <c r="DQ365" s="23"/>
      <c r="DR365" s="23"/>
      <c r="DS365" s="23"/>
      <c r="DT365" s="23"/>
      <c r="DU365" s="23"/>
      <c r="DV365" s="23"/>
      <c r="DW365" s="23"/>
      <c r="DX365" s="23"/>
      <c r="DY365" s="23"/>
      <c r="DZ365" s="23"/>
      <c r="EA365" s="23"/>
      <c r="EB365" s="23"/>
      <c r="EC365" s="23"/>
      <c r="ED365" s="23"/>
      <c r="EE365" s="23"/>
      <c r="EF365" s="23"/>
      <c r="EG365" s="23"/>
      <c r="EH365" s="23"/>
      <c r="EI365" s="23"/>
      <c r="EJ365" s="23"/>
      <c r="EK365" s="23"/>
      <c r="EL365" s="23"/>
      <c r="EM365" s="23"/>
      <c r="EN365" s="23"/>
      <c r="EO365" s="23"/>
      <c r="EP365" s="23"/>
      <c r="EQ365" s="23"/>
      <c r="ER365" s="23"/>
      <c r="ES365" s="23"/>
      <c r="ET365" s="23"/>
      <c r="EU365" s="23"/>
      <c r="EV365" s="23"/>
      <c r="EW365" s="23"/>
      <c r="EX365" s="23"/>
      <c r="EY365" s="23"/>
      <c r="EZ365" s="23"/>
      <c r="FA365" s="23"/>
      <c r="FB365" s="23"/>
      <c r="FC365" s="23"/>
      <c r="FD365" s="23"/>
      <c r="FE365" s="23"/>
      <c r="FF365" s="23"/>
      <c r="FG365" s="23"/>
      <c r="FH365" s="23"/>
      <c r="FI365" s="23"/>
      <c r="FJ365" s="23"/>
      <c r="FK365" s="23"/>
      <c r="FL365" s="23"/>
      <c r="FM365" s="23"/>
      <c r="FN365" s="23"/>
      <c r="FO365" s="23"/>
      <c r="FP365" s="23"/>
      <c r="FQ365" s="23"/>
      <c r="FR365" s="23"/>
      <c r="FS365" s="23"/>
      <c r="FT365" s="23"/>
      <c r="FU365" s="23"/>
      <c r="FV365" s="23"/>
      <c r="FW365" s="23"/>
      <c r="FX365" s="23"/>
      <c r="FY365" s="23"/>
      <c r="FZ365" s="23"/>
      <c r="GA365" s="23"/>
      <c r="GB365" s="23"/>
      <c r="GC365" s="23"/>
      <c r="GD365" s="23"/>
      <c r="GE365" s="23"/>
      <c r="GF365" s="23"/>
      <c r="GG365" s="23"/>
      <c r="GH365" s="23"/>
      <c r="GI365" s="23"/>
      <c r="GJ365" s="23"/>
      <c r="GK365" s="23"/>
      <c r="GL365" s="23"/>
      <c r="GM365" s="23"/>
      <c r="GN365" s="23"/>
      <c r="GO365" s="23"/>
      <c r="GP365" s="23"/>
      <c r="GQ365" s="23"/>
      <c r="GR365" s="23"/>
      <c r="GS365" s="23"/>
      <c r="GT365" s="23"/>
      <c r="GU365" s="23"/>
      <c r="GV365" s="23"/>
      <c r="GW365" s="23"/>
      <c r="GX365" s="23"/>
      <c r="GY365" s="23"/>
      <c r="GZ365" s="23"/>
      <c r="HA365" s="23"/>
      <c r="HB365" s="23"/>
      <c r="HC365" s="23"/>
      <c r="HD365" s="23"/>
      <c r="HE365" s="23"/>
      <c r="HF365" s="23"/>
      <c r="HG365" s="23"/>
      <c r="HH365" s="23"/>
      <c r="HI365" s="23"/>
      <c r="HJ365" s="23"/>
      <c r="HK365" s="23"/>
    </row>
    <row r="366" spans="1:219" ht="13.9" customHeight="1">
      <c r="A366" s="392"/>
      <c r="B366" s="160"/>
      <c r="C366" s="161"/>
      <c r="D366" s="161"/>
      <c r="E366" s="255"/>
      <c r="F366" s="396">
        <v>0</v>
      </c>
      <c r="G366" s="181"/>
      <c r="H366" s="186"/>
      <c r="I366" s="162"/>
      <c r="J366" s="163"/>
      <c r="K366" s="164"/>
      <c r="L366" s="164"/>
      <c r="M366" s="187"/>
      <c r="N366" s="458"/>
      <c r="O366" s="463"/>
      <c r="P366" s="190"/>
      <c r="Q366" s="165"/>
      <c r="R366" s="166"/>
      <c r="S366" s="191"/>
      <c r="T366" s="195"/>
      <c r="U366" s="167"/>
      <c r="V366" s="196"/>
      <c r="W366" s="199">
        <f t="shared" si="72"/>
        <v>0</v>
      </c>
      <c r="X366" s="344">
        <f>IF(G366&gt;0,HLOOKUP(C366,'Utility Allowances'!$O$33:$S$34,2),0)</f>
        <v>0</v>
      </c>
      <c r="Y366" s="345">
        <f t="shared" si="73"/>
        <v>0</v>
      </c>
      <c r="Z366" s="168">
        <f t="shared" si="74"/>
        <v>0</v>
      </c>
      <c r="AA366" s="346">
        <f t="shared" si="75"/>
        <v>0</v>
      </c>
      <c r="AB366" s="344">
        <f>IF(Y366&gt;0,VLOOKUP($Y366,'Reference Data 2'!$B$7:$C$71,2),0)</f>
        <v>0</v>
      </c>
      <c r="AC366" s="347">
        <f t="shared" si="76"/>
        <v>0</v>
      </c>
      <c r="AD366" s="348">
        <f t="shared" si="77"/>
        <v>0</v>
      </c>
      <c r="AE366" s="349">
        <f>IF(Y366&gt;0,VLOOKUP($Y366,'Reference Data 2'!$B$9:$D$71,3),0)</f>
        <v>0</v>
      </c>
      <c r="AF366" s="347">
        <f t="shared" si="78"/>
        <v>0</v>
      </c>
      <c r="AG366" s="346">
        <f t="shared" si="79"/>
        <v>0</v>
      </c>
      <c r="AH366" s="350">
        <f t="shared" si="80"/>
        <v>0</v>
      </c>
      <c r="AI366" s="351">
        <f t="shared" si="81"/>
        <v>0</v>
      </c>
      <c r="AJ366" s="352">
        <f t="shared" si="82"/>
        <v>0</v>
      </c>
      <c r="AK366" s="349">
        <f>IF(AA366&gt;0,VLOOKUP(C366,'Reference Data 1'!$N$13:$O$17,2),0)</f>
        <v>0</v>
      </c>
      <c r="AL366" s="346">
        <f t="shared" si="83"/>
        <v>0</v>
      </c>
      <c r="AM366" s="353">
        <f t="shared" si="84"/>
        <v>0</v>
      </c>
      <c r="AN366" s="354">
        <f t="shared" si="85"/>
        <v>0</v>
      </c>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c r="GU366" s="23"/>
      <c r="GV366" s="23"/>
      <c r="GW366" s="23"/>
      <c r="GX366" s="23"/>
      <c r="GY366" s="23"/>
      <c r="GZ366" s="23"/>
      <c r="HA366" s="23"/>
      <c r="HB366" s="23"/>
      <c r="HC366" s="23"/>
      <c r="HD366" s="23"/>
      <c r="HE366" s="23"/>
      <c r="HF366" s="23"/>
      <c r="HG366" s="23"/>
      <c r="HH366" s="23"/>
      <c r="HI366" s="23"/>
      <c r="HJ366" s="23"/>
      <c r="HK366" s="23"/>
    </row>
    <row r="367" spans="1:219" ht="13.9" customHeight="1">
      <c r="A367" s="392"/>
      <c r="B367" s="160"/>
      <c r="C367" s="161"/>
      <c r="D367" s="161"/>
      <c r="E367" s="255"/>
      <c r="F367" s="396">
        <v>0</v>
      </c>
      <c r="G367" s="181"/>
      <c r="H367" s="186"/>
      <c r="I367" s="162"/>
      <c r="J367" s="163"/>
      <c r="K367" s="164"/>
      <c r="L367" s="164"/>
      <c r="M367" s="187"/>
      <c r="N367" s="458"/>
      <c r="O367" s="463"/>
      <c r="P367" s="190"/>
      <c r="Q367" s="165"/>
      <c r="R367" s="166"/>
      <c r="S367" s="191"/>
      <c r="T367" s="195"/>
      <c r="U367" s="167"/>
      <c r="V367" s="196"/>
      <c r="W367" s="199">
        <f t="shared" si="72"/>
        <v>0</v>
      </c>
      <c r="X367" s="344">
        <f>IF(G367&gt;0,HLOOKUP(C367,'Utility Allowances'!$O$33:$S$34,2),0)</f>
        <v>0</v>
      </c>
      <c r="Y367" s="345">
        <f t="shared" si="73"/>
        <v>0</v>
      </c>
      <c r="Z367" s="168">
        <f t="shared" si="74"/>
        <v>0</v>
      </c>
      <c r="AA367" s="346">
        <f t="shared" si="75"/>
        <v>0</v>
      </c>
      <c r="AB367" s="344">
        <f>IF(Y367&gt;0,VLOOKUP($Y367,'Reference Data 2'!$B$7:$C$71,2),0)</f>
        <v>0</v>
      </c>
      <c r="AC367" s="347">
        <f t="shared" si="76"/>
        <v>0</v>
      </c>
      <c r="AD367" s="348">
        <f t="shared" si="77"/>
        <v>0</v>
      </c>
      <c r="AE367" s="349">
        <f>IF(Y367&gt;0,VLOOKUP($Y367,'Reference Data 2'!$B$9:$D$71,3),0)</f>
        <v>0</v>
      </c>
      <c r="AF367" s="347">
        <f t="shared" si="78"/>
        <v>0</v>
      </c>
      <c r="AG367" s="346">
        <f t="shared" si="79"/>
        <v>0</v>
      </c>
      <c r="AH367" s="350">
        <f t="shared" si="80"/>
        <v>0</v>
      </c>
      <c r="AI367" s="351">
        <f t="shared" si="81"/>
        <v>0</v>
      </c>
      <c r="AJ367" s="352">
        <f t="shared" si="82"/>
        <v>0</v>
      </c>
      <c r="AK367" s="349">
        <f>IF(AA367&gt;0,VLOOKUP(C367,'Reference Data 1'!$N$13:$O$17,2),0)</f>
        <v>0</v>
      </c>
      <c r="AL367" s="346">
        <f t="shared" si="83"/>
        <v>0</v>
      </c>
      <c r="AM367" s="353">
        <f t="shared" si="84"/>
        <v>0</v>
      </c>
      <c r="AN367" s="354">
        <f t="shared" si="85"/>
        <v>0</v>
      </c>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c r="EY367" s="23"/>
      <c r="EZ367" s="23"/>
      <c r="FA367" s="23"/>
      <c r="FB367" s="23"/>
      <c r="FC367" s="23"/>
      <c r="FD367" s="23"/>
      <c r="FE367" s="23"/>
      <c r="FF367" s="23"/>
      <c r="FG367" s="23"/>
      <c r="FH367" s="23"/>
      <c r="FI367" s="23"/>
      <c r="FJ367" s="23"/>
      <c r="FK367" s="23"/>
      <c r="FL367" s="23"/>
      <c r="FM367" s="23"/>
      <c r="FN367" s="23"/>
      <c r="FO367" s="23"/>
      <c r="FP367" s="23"/>
      <c r="FQ367" s="23"/>
      <c r="FR367" s="23"/>
      <c r="FS367" s="23"/>
      <c r="FT367" s="23"/>
      <c r="FU367" s="23"/>
      <c r="FV367" s="23"/>
      <c r="FW367" s="23"/>
      <c r="FX367" s="23"/>
      <c r="FY367" s="23"/>
      <c r="FZ367" s="23"/>
      <c r="GA367" s="23"/>
      <c r="GB367" s="23"/>
      <c r="GC367" s="23"/>
      <c r="GD367" s="23"/>
      <c r="GE367" s="23"/>
      <c r="GF367" s="23"/>
      <c r="GG367" s="23"/>
      <c r="GH367" s="23"/>
      <c r="GI367" s="23"/>
      <c r="GJ367" s="23"/>
      <c r="GK367" s="23"/>
      <c r="GL367" s="23"/>
      <c r="GM367" s="23"/>
      <c r="GN367" s="23"/>
      <c r="GO367" s="23"/>
      <c r="GP367" s="23"/>
      <c r="GQ367" s="23"/>
      <c r="GR367" s="23"/>
      <c r="GS367" s="23"/>
      <c r="GT367" s="23"/>
      <c r="GU367" s="23"/>
      <c r="GV367" s="23"/>
      <c r="GW367" s="23"/>
      <c r="GX367" s="23"/>
      <c r="GY367" s="23"/>
      <c r="GZ367" s="23"/>
      <c r="HA367" s="23"/>
      <c r="HB367" s="23"/>
      <c r="HC367" s="23"/>
      <c r="HD367" s="23"/>
      <c r="HE367" s="23"/>
      <c r="HF367" s="23"/>
      <c r="HG367" s="23"/>
      <c r="HH367" s="23"/>
      <c r="HI367" s="23"/>
      <c r="HJ367" s="23"/>
      <c r="HK367" s="23"/>
    </row>
    <row r="368" spans="1:219" ht="13.9" customHeight="1">
      <c r="A368" s="392"/>
      <c r="B368" s="160"/>
      <c r="C368" s="161"/>
      <c r="D368" s="161"/>
      <c r="E368" s="255"/>
      <c r="F368" s="396">
        <v>0</v>
      </c>
      <c r="G368" s="181"/>
      <c r="H368" s="186"/>
      <c r="I368" s="162"/>
      <c r="J368" s="163"/>
      <c r="K368" s="164"/>
      <c r="L368" s="164"/>
      <c r="M368" s="187"/>
      <c r="N368" s="458"/>
      <c r="O368" s="463"/>
      <c r="P368" s="190"/>
      <c r="Q368" s="165"/>
      <c r="R368" s="166"/>
      <c r="S368" s="191"/>
      <c r="T368" s="195"/>
      <c r="U368" s="167"/>
      <c r="V368" s="196"/>
      <c r="W368" s="199">
        <f t="shared" si="72"/>
        <v>0</v>
      </c>
      <c r="X368" s="344">
        <f>IF(G368&gt;0,HLOOKUP(C368,'Utility Allowances'!$O$33:$S$34,2),0)</f>
        <v>0</v>
      </c>
      <c r="Y368" s="345">
        <f t="shared" si="73"/>
        <v>0</v>
      </c>
      <c r="Z368" s="168">
        <f t="shared" si="74"/>
        <v>0</v>
      </c>
      <c r="AA368" s="346">
        <f t="shared" si="75"/>
        <v>0</v>
      </c>
      <c r="AB368" s="344">
        <f>IF(Y368&gt;0,VLOOKUP($Y368,'Reference Data 2'!$B$7:$C$71,2),0)</f>
        <v>0</v>
      </c>
      <c r="AC368" s="347">
        <f t="shared" si="76"/>
        <v>0</v>
      </c>
      <c r="AD368" s="348">
        <f t="shared" si="77"/>
        <v>0</v>
      </c>
      <c r="AE368" s="349">
        <f>IF(Y368&gt;0,VLOOKUP($Y368,'Reference Data 2'!$B$9:$D$71,3),0)</f>
        <v>0</v>
      </c>
      <c r="AF368" s="347">
        <f t="shared" si="78"/>
        <v>0</v>
      </c>
      <c r="AG368" s="346">
        <f t="shared" si="79"/>
        <v>0</v>
      </c>
      <c r="AH368" s="350">
        <f t="shared" si="80"/>
        <v>0</v>
      </c>
      <c r="AI368" s="351">
        <f t="shared" si="81"/>
        <v>0</v>
      </c>
      <c r="AJ368" s="352">
        <f t="shared" si="82"/>
        <v>0</v>
      </c>
      <c r="AK368" s="349">
        <f>IF(AA368&gt;0,VLOOKUP(C368,'Reference Data 1'!$N$13:$O$17,2),0)</f>
        <v>0</v>
      </c>
      <c r="AL368" s="346">
        <f t="shared" si="83"/>
        <v>0</v>
      </c>
      <c r="AM368" s="353">
        <f t="shared" si="84"/>
        <v>0</v>
      </c>
      <c r="AN368" s="354">
        <f t="shared" si="85"/>
        <v>0</v>
      </c>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23"/>
      <c r="DD368" s="23"/>
      <c r="DE368" s="23"/>
      <c r="DF368" s="23"/>
      <c r="DG368" s="23"/>
      <c r="DH368" s="23"/>
      <c r="DI368" s="23"/>
      <c r="DJ368" s="23"/>
      <c r="DK368" s="23"/>
      <c r="DL368" s="23"/>
      <c r="DM368" s="23"/>
      <c r="DN368" s="23"/>
      <c r="DO368" s="23"/>
      <c r="DP368" s="23"/>
      <c r="DQ368" s="23"/>
      <c r="DR368" s="23"/>
      <c r="DS368" s="23"/>
      <c r="DT368" s="23"/>
      <c r="DU368" s="23"/>
      <c r="DV368" s="23"/>
      <c r="DW368" s="23"/>
      <c r="DX368" s="23"/>
      <c r="DY368" s="23"/>
      <c r="DZ368" s="23"/>
      <c r="EA368" s="23"/>
      <c r="EB368" s="23"/>
      <c r="EC368" s="23"/>
      <c r="ED368" s="23"/>
      <c r="EE368" s="23"/>
      <c r="EF368" s="23"/>
      <c r="EG368" s="23"/>
      <c r="EH368" s="23"/>
      <c r="EI368" s="23"/>
      <c r="EJ368" s="23"/>
      <c r="EK368" s="23"/>
      <c r="EL368" s="23"/>
      <c r="EM368" s="23"/>
      <c r="EN368" s="23"/>
      <c r="EO368" s="23"/>
      <c r="EP368" s="23"/>
      <c r="EQ368" s="23"/>
      <c r="ER368" s="23"/>
      <c r="ES368" s="23"/>
      <c r="ET368" s="23"/>
      <c r="EU368" s="23"/>
      <c r="EV368" s="23"/>
      <c r="EW368" s="23"/>
      <c r="EX368" s="23"/>
      <c r="EY368" s="23"/>
      <c r="EZ368" s="23"/>
      <c r="FA368" s="23"/>
      <c r="FB368" s="23"/>
      <c r="FC368" s="23"/>
      <c r="FD368" s="23"/>
      <c r="FE368" s="23"/>
      <c r="FF368" s="23"/>
      <c r="FG368" s="23"/>
      <c r="FH368" s="23"/>
      <c r="FI368" s="23"/>
      <c r="FJ368" s="23"/>
      <c r="FK368" s="23"/>
      <c r="FL368" s="23"/>
      <c r="FM368" s="23"/>
      <c r="FN368" s="23"/>
      <c r="FO368" s="23"/>
      <c r="FP368" s="23"/>
      <c r="FQ368" s="23"/>
      <c r="FR368" s="23"/>
      <c r="FS368" s="23"/>
      <c r="FT368" s="23"/>
      <c r="FU368" s="23"/>
      <c r="FV368" s="23"/>
      <c r="FW368" s="23"/>
      <c r="FX368" s="23"/>
      <c r="FY368" s="23"/>
      <c r="FZ368" s="23"/>
      <c r="GA368" s="23"/>
      <c r="GB368" s="23"/>
      <c r="GC368" s="23"/>
      <c r="GD368" s="23"/>
      <c r="GE368" s="23"/>
      <c r="GF368" s="23"/>
      <c r="GG368" s="23"/>
      <c r="GH368" s="23"/>
      <c r="GI368" s="23"/>
      <c r="GJ368" s="23"/>
      <c r="GK368" s="23"/>
      <c r="GL368" s="23"/>
      <c r="GM368" s="23"/>
      <c r="GN368" s="23"/>
      <c r="GO368" s="23"/>
      <c r="GP368" s="23"/>
      <c r="GQ368" s="23"/>
      <c r="GR368" s="23"/>
      <c r="GS368" s="23"/>
      <c r="GT368" s="23"/>
      <c r="GU368" s="23"/>
      <c r="GV368" s="23"/>
      <c r="GW368" s="23"/>
      <c r="GX368" s="23"/>
      <c r="GY368" s="23"/>
      <c r="GZ368" s="23"/>
      <c r="HA368" s="23"/>
      <c r="HB368" s="23"/>
      <c r="HC368" s="23"/>
      <c r="HD368" s="23"/>
      <c r="HE368" s="23"/>
      <c r="HF368" s="23"/>
      <c r="HG368" s="23"/>
      <c r="HH368" s="23"/>
      <c r="HI368" s="23"/>
      <c r="HJ368" s="23"/>
      <c r="HK368" s="23"/>
    </row>
    <row r="369" spans="1:219" ht="13.9" customHeight="1">
      <c r="A369" s="392"/>
      <c r="B369" s="160"/>
      <c r="C369" s="161"/>
      <c r="D369" s="161"/>
      <c r="E369" s="255"/>
      <c r="F369" s="396">
        <v>0</v>
      </c>
      <c r="G369" s="181"/>
      <c r="H369" s="186"/>
      <c r="I369" s="162"/>
      <c r="J369" s="163"/>
      <c r="K369" s="164"/>
      <c r="L369" s="164"/>
      <c r="M369" s="187"/>
      <c r="N369" s="458"/>
      <c r="O369" s="463"/>
      <c r="P369" s="190"/>
      <c r="Q369" s="165"/>
      <c r="R369" s="166"/>
      <c r="S369" s="191"/>
      <c r="T369" s="195"/>
      <c r="U369" s="167"/>
      <c r="V369" s="196"/>
      <c r="W369" s="199">
        <f t="shared" si="72"/>
        <v>0</v>
      </c>
      <c r="X369" s="344">
        <f>IF(G369&gt;0,HLOOKUP(C369,'Utility Allowances'!$O$33:$S$34,2),0)</f>
        <v>0</v>
      </c>
      <c r="Y369" s="345">
        <f t="shared" si="73"/>
        <v>0</v>
      </c>
      <c r="Z369" s="168">
        <f t="shared" si="74"/>
        <v>0</v>
      </c>
      <c r="AA369" s="346">
        <f t="shared" si="75"/>
        <v>0</v>
      </c>
      <c r="AB369" s="344">
        <f>IF(Y369&gt;0,VLOOKUP($Y369,'Reference Data 2'!$B$7:$C$71,2),0)</f>
        <v>0</v>
      </c>
      <c r="AC369" s="347">
        <f t="shared" si="76"/>
        <v>0</v>
      </c>
      <c r="AD369" s="348">
        <f t="shared" si="77"/>
        <v>0</v>
      </c>
      <c r="AE369" s="349">
        <f>IF(Y369&gt;0,VLOOKUP($Y369,'Reference Data 2'!$B$9:$D$71,3),0)</f>
        <v>0</v>
      </c>
      <c r="AF369" s="347">
        <f t="shared" si="78"/>
        <v>0</v>
      </c>
      <c r="AG369" s="346">
        <f t="shared" si="79"/>
        <v>0</v>
      </c>
      <c r="AH369" s="350">
        <f t="shared" si="80"/>
        <v>0</v>
      </c>
      <c r="AI369" s="351">
        <f t="shared" si="81"/>
        <v>0</v>
      </c>
      <c r="AJ369" s="352">
        <f t="shared" si="82"/>
        <v>0</v>
      </c>
      <c r="AK369" s="349">
        <f>IF(AA369&gt;0,VLOOKUP(C369,'Reference Data 1'!$N$13:$O$17,2),0)</f>
        <v>0</v>
      </c>
      <c r="AL369" s="346">
        <f t="shared" si="83"/>
        <v>0</v>
      </c>
      <c r="AM369" s="353">
        <f t="shared" si="84"/>
        <v>0</v>
      </c>
      <c r="AN369" s="354">
        <f t="shared" si="85"/>
        <v>0</v>
      </c>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c r="CM369" s="23"/>
      <c r="CN369" s="23"/>
      <c r="CO369" s="23"/>
      <c r="CP369" s="23"/>
      <c r="CQ369" s="23"/>
      <c r="CR369" s="23"/>
      <c r="CS369" s="23"/>
      <c r="CT369" s="23"/>
      <c r="CU369" s="23"/>
      <c r="CV369" s="23"/>
      <c r="CW369" s="23"/>
      <c r="CX369" s="23"/>
      <c r="CY369" s="23"/>
      <c r="CZ369" s="23"/>
      <c r="DA369" s="23"/>
      <c r="DB369" s="23"/>
      <c r="DC369" s="23"/>
      <c r="DD369" s="23"/>
      <c r="DE369" s="23"/>
      <c r="DF369" s="23"/>
      <c r="DG369" s="23"/>
      <c r="DH369" s="23"/>
      <c r="DI369" s="23"/>
      <c r="DJ369" s="23"/>
      <c r="DK369" s="23"/>
      <c r="DL369" s="23"/>
      <c r="DM369" s="23"/>
      <c r="DN369" s="23"/>
      <c r="DO369" s="23"/>
      <c r="DP369" s="23"/>
      <c r="DQ369" s="23"/>
      <c r="DR369" s="23"/>
      <c r="DS369" s="23"/>
      <c r="DT369" s="23"/>
      <c r="DU369" s="23"/>
      <c r="DV369" s="23"/>
      <c r="DW369" s="23"/>
      <c r="DX369" s="23"/>
      <c r="DY369" s="23"/>
      <c r="DZ369" s="23"/>
      <c r="EA369" s="23"/>
      <c r="EB369" s="23"/>
      <c r="EC369" s="23"/>
      <c r="ED369" s="23"/>
      <c r="EE369" s="23"/>
      <c r="EF369" s="23"/>
      <c r="EG369" s="23"/>
      <c r="EH369" s="23"/>
      <c r="EI369" s="23"/>
      <c r="EJ369" s="23"/>
      <c r="EK369" s="23"/>
      <c r="EL369" s="23"/>
      <c r="EM369" s="23"/>
      <c r="EN369" s="23"/>
      <c r="EO369" s="23"/>
      <c r="EP369" s="23"/>
      <c r="EQ369" s="23"/>
      <c r="ER369" s="23"/>
      <c r="ES369" s="23"/>
      <c r="ET369" s="23"/>
      <c r="EU369" s="23"/>
      <c r="EV369" s="23"/>
      <c r="EW369" s="23"/>
      <c r="EX369" s="23"/>
      <c r="EY369" s="23"/>
      <c r="EZ369" s="23"/>
      <c r="FA369" s="23"/>
      <c r="FB369" s="23"/>
      <c r="FC369" s="23"/>
      <c r="FD369" s="23"/>
      <c r="FE369" s="23"/>
      <c r="FF369" s="23"/>
      <c r="FG369" s="23"/>
      <c r="FH369" s="23"/>
      <c r="FI369" s="23"/>
      <c r="FJ369" s="23"/>
      <c r="FK369" s="23"/>
      <c r="FL369" s="23"/>
      <c r="FM369" s="23"/>
      <c r="FN369" s="23"/>
      <c r="FO369" s="23"/>
      <c r="FP369" s="23"/>
      <c r="FQ369" s="23"/>
      <c r="FR369" s="23"/>
      <c r="FS369" s="23"/>
      <c r="FT369" s="23"/>
      <c r="FU369" s="23"/>
      <c r="FV369" s="23"/>
      <c r="FW369" s="23"/>
      <c r="FX369" s="23"/>
      <c r="FY369" s="23"/>
      <c r="FZ369" s="23"/>
      <c r="GA369" s="23"/>
      <c r="GB369" s="23"/>
      <c r="GC369" s="23"/>
      <c r="GD369" s="23"/>
      <c r="GE369" s="23"/>
      <c r="GF369" s="23"/>
      <c r="GG369" s="23"/>
      <c r="GH369" s="23"/>
      <c r="GI369" s="23"/>
      <c r="GJ369" s="23"/>
      <c r="GK369" s="23"/>
      <c r="GL369" s="23"/>
      <c r="GM369" s="23"/>
      <c r="GN369" s="23"/>
      <c r="GO369" s="23"/>
      <c r="GP369" s="23"/>
      <c r="GQ369" s="23"/>
      <c r="GR369" s="23"/>
      <c r="GS369" s="23"/>
      <c r="GT369" s="23"/>
      <c r="GU369" s="23"/>
      <c r="GV369" s="23"/>
      <c r="GW369" s="23"/>
      <c r="GX369" s="23"/>
      <c r="GY369" s="23"/>
      <c r="GZ369" s="23"/>
      <c r="HA369" s="23"/>
      <c r="HB369" s="23"/>
      <c r="HC369" s="23"/>
      <c r="HD369" s="23"/>
      <c r="HE369" s="23"/>
      <c r="HF369" s="23"/>
      <c r="HG369" s="23"/>
      <c r="HH369" s="23"/>
      <c r="HI369" s="23"/>
      <c r="HJ369" s="23"/>
      <c r="HK369" s="23"/>
    </row>
    <row r="370" spans="1:219" ht="13.9" customHeight="1">
      <c r="A370" s="392"/>
      <c r="B370" s="160"/>
      <c r="C370" s="161"/>
      <c r="D370" s="161"/>
      <c r="E370" s="255"/>
      <c r="F370" s="396">
        <v>0</v>
      </c>
      <c r="G370" s="181"/>
      <c r="H370" s="186"/>
      <c r="I370" s="162"/>
      <c r="J370" s="163"/>
      <c r="K370" s="164"/>
      <c r="L370" s="164"/>
      <c r="M370" s="187"/>
      <c r="N370" s="458"/>
      <c r="O370" s="463"/>
      <c r="P370" s="190"/>
      <c r="Q370" s="165"/>
      <c r="R370" s="166"/>
      <c r="S370" s="191"/>
      <c r="T370" s="195"/>
      <c r="U370" s="167"/>
      <c r="V370" s="196"/>
      <c r="W370" s="199">
        <f t="shared" si="72"/>
        <v>0</v>
      </c>
      <c r="X370" s="344">
        <f>IF(G370&gt;0,HLOOKUP(C370,'Utility Allowances'!$O$33:$S$34,2),0)</f>
        <v>0</v>
      </c>
      <c r="Y370" s="345">
        <f t="shared" si="73"/>
        <v>0</v>
      </c>
      <c r="Z370" s="168">
        <f t="shared" si="74"/>
        <v>0</v>
      </c>
      <c r="AA370" s="346">
        <f t="shared" si="75"/>
        <v>0</v>
      </c>
      <c r="AB370" s="344">
        <f>IF(Y370&gt;0,VLOOKUP($Y370,'Reference Data 2'!$B$7:$C$71,2),0)</f>
        <v>0</v>
      </c>
      <c r="AC370" s="347">
        <f t="shared" si="76"/>
        <v>0</v>
      </c>
      <c r="AD370" s="348">
        <f t="shared" si="77"/>
        <v>0</v>
      </c>
      <c r="AE370" s="349">
        <f>IF(Y370&gt;0,VLOOKUP($Y370,'Reference Data 2'!$B$9:$D$71,3),0)</f>
        <v>0</v>
      </c>
      <c r="AF370" s="347">
        <f t="shared" si="78"/>
        <v>0</v>
      </c>
      <c r="AG370" s="346">
        <f t="shared" si="79"/>
        <v>0</v>
      </c>
      <c r="AH370" s="350">
        <f t="shared" si="80"/>
        <v>0</v>
      </c>
      <c r="AI370" s="351">
        <f t="shared" si="81"/>
        <v>0</v>
      </c>
      <c r="AJ370" s="352">
        <f t="shared" si="82"/>
        <v>0</v>
      </c>
      <c r="AK370" s="349">
        <f>IF(AA370&gt;0,VLOOKUP(C370,'Reference Data 1'!$N$13:$O$17,2),0)</f>
        <v>0</v>
      </c>
      <c r="AL370" s="346">
        <f t="shared" si="83"/>
        <v>0</v>
      </c>
      <c r="AM370" s="353">
        <f t="shared" si="84"/>
        <v>0</v>
      </c>
      <c r="AN370" s="354">
        <f t="shared" si="85"/>
        <v>0</v>
      </c>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3"/>
      <c r="DR370" s="23"/>
      <c r="DS370" s="23"/>
      <c r="DT370" s="23"/>
      <c r="DU370" s="23"/>
      <c r="DV370" s="23"/>
      <c r="DW370" s="23"/>
      <c r="DX370" s="23"/>
      <c r="DY370" s="23"/>
      <c r="DZ370" s="23"/>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c r="EW370" s="23"/>
      <c r="EX370" s="23"/>
      <c r="EY370" s="23"/>
      <c r="EZ370" s="23"/>
      <c r="FA370" s="23"/>
      <c r="FB370" s="23"/>
      <c r="FC370" s="23"/>
      <c r="FD370" s="23"/>
      <c r="FE370" s="23"/>
      <c r="FF370" s="23"/>
      <c r="FG370" s="23"/>
      <c r="FH370" s="23"/>
      <c r="FI370" s="23"/>
      <c r="FJ370" s="23"/>
      <c r="FK370" s="23"/>
      <c r="FL370" s="23"/>
      <c r="FM370" s="23"/>
      <c r="FN370" s="23"/>
      <c r="FO370" s="23"/>
      <c r="FP370" s="23"/>
      <c r="FQ370" s="23"/>
      <c r="FR370" s="23"/>
      <c r="FS370" s="23"/>
      <c r="FT370" s="23"/>
      <c r="FU370" s="23"/>
      <c r="FV370" s="23"/>
      <c r="FW370" s="23"/>
      <c r="FX370" s="23"/>
      <c r="FY370" s="23"/>
      <c r="FZ370" s="23"/>
      <c r="GA370" s="23"/>
      <c r="GB370" s="23"/>
      <c r="GC370" s="23"/>
      <c r="GD370" s="23"/>
      <c r="GE370" s="23"/>
      <c r="GF370" s="23"/>
      <c r="GG370" s="23"/>
      <c r="GH370" s="23"/>
      <c r="GI370" s="23"/>
      <c r="GJ370" s="23"/>
      <c r="GK370" s="23"/>
      <c r="GL370" s="23"/>
      <c r="GM370" s="23"/>
      <c r="GN370" s="23"/>
      <c r="GO370" s="23"/>
      <c r="GP370" s="23"/>
      <c r="GQ370" s="23"/>
      <c r="GR370" s="23"/>
      <c r="GS370" s="23"/>
      <c r="GT370" s="23"/>
      <c r="GU370" s="23"/>
      <c r="GV370" s="23"/>
      <c r="GW370" s="23"/>
      <c r="GX370" s="23"/>
      <c r="GY370" s="23"/>
      <c r="GZ370" s="23"/>
      <c r="HA370" s="23"/>
      <c r="HB370" s="23"/>
      <c r="HC370" s="23"/>
      <c r="HD370" s="23"/>
      <c r="HE370" s="23"/>
      <c r="HF370" s="23"/>
      <c r="HG370" s="23"/>
      <c r="HH370" s="23"/>
      <c r="HI370" s="23"/>
      <c r="HJ370" s="23"/>
      <c r="HK370" s="23"/>
    </row>
    <row r="371" spans="1:219" ht="13.9" customHeight="1">
      <c r="A371" s="392"/>
      <c r="B371" s="160"/>
      <c r="C371" s="161"/>
      <c r="D371" s="161"/>
      <c r="E371" s="255"/>
      <c r="F371" s="396">
        <v>0</v>
      </c>
      <c r="G371" s="181"/>
      <c r="H371" s="186"/>
      <c r="I371" s="162"/>
      <c r="J371" s="163"/>
      <c r="K371" s="164"/>
      <c r="L371" s="164"/>
      <c r="M371" s="187"/>
      <c r="N371" s="458"/>
      <c r="O371" s="463"/>
      <c r="P371" s="190"/>
      <c r="Q371" s="165"/>
      <c r="R371" s="166"/>
      <c r="S371" s="191"/>
      <c r="T371" s="195"/>
      <c r="U371" s="167"/>
      <c r="V371" s="196"/>
      <c r="W371" s="199">
        <f t="shared" si="72"/>
        <v>0</v>
      </c>
      <c r="X371" s="344">
        <f>IF(G371&gt;0,HLOOKUP(C371,'Utility Allowances'!$O$33:$S$34,2),0)</f>
        <v>0</v>
      </c>
      <c r="Y371" s="345">
        <f t="shared" si="73"/>
        <v>0</v>
      </c>
      <c r="Z371" s="168">
        <f t="shared" si="74"/>
        <v>0</v>
      </c>
      <c r="AA371" s="346">
        <f t="shared" si="75"/>
        <v>0</v>
      </c>
      <c r="AB371" s="344">
        <f>IF(Y371&gt;0,VLOOKUP($Y371,'Reference Data 2'!$B$7:$C$71,2),0)</f>
        <v>0</v>
      </c>
      <c r="AC371" s="347">
        <f t="shared" si="76"/>
        <v>0</v>
      </c>
      <c r="AD371" s="348">
        <f t="shared" si="77"/>
        <v>0</v>
      </c>
      <c r="AE371" s="349">
        <f>IF(Y371&gt;0,VLOOKUP($Y371,'Reference Data 2'!$B$9:$D$71,3),0)</f>
        <v>0</v>
      </c>
      <c r="AF371" s="347">
        <f t="shared" si="78"/>
        <v>0</v>
      </c>
      <c r="AG371" s="346">
        <f t="shared" si="79"/>
        <v>0</v>
      </c>
      <c r="AH371" s="350">
        <f t="shared" si="80"/>
        <v>0</v>
      </c>
      <c r="AI371" s="351">
        <f t="shared" si="81"/>
        <v>0</v>
      </c>
      <c r="AJ371" s="352">
        <f t="shared" si="82"/>
        <v>0</v>
      </c>
      <c r="AK371" s="349">
        <f>IF(AA371&gt;0,VLOOKUP(C371,'Reference Data 1'!$N$13:$O$17,2),0)</f>
        <v>0</v>
      </c>
      <c r="AL371" s="346">
        <f t="shared" si="83"/>
        <v>0</v>
      </c>
      <c r="AM371" s="353">
        <f t="shared" si="84"/>
        <v>0</v>
      </c>
      <c r="AN371" s="354">
        <f t="shared" si="85"/>
        <v>0</v>
      </c>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c r="DQ371" s="23"/>
      <c r="DR371" s="23"/>
      <c r="DS371" s="23"/>
      <c r="DT371" s="23"/>
      <c r="DU371" s="23"/>
      <c r="DV371" s="23"/>
      <c r="DW371" s="23"/>
      <c r="DX371" s="23"/>
      <c r="DY371" s="23"/>
      <c r="DZ371" s="23"/>
      <c r="EA371" s="23"/>
      <c r="EB371" s="23"/>
      <c r="EC371" s="23"/>
      <c r="ED371" s="23"/>
      <c r="EE371" s="23"/>
      <c r="EF371" s="23"/>
      <c r="EG371" s="23"/>
      <c r="EH371" s="23"/>
      <c r="EI371" s="23"/>
      <c r="EJ371" s="23"/>
      <c r="EK371" s="23"/>
      <c r="EL371" s="23"/>
      <c r="EM371" s="23"/>
      <c r="EN371" s="23"/>
      <c r="EO371" s="23"/>
      <c r="EP371" s="23"/>
      <c r="EQ371" s="23"/>
      <c r="ER371" s="23"/>
      <c r="ES371" s="23"/>
      <c r="ET371" s="23"/>
      <c r="EU371" s="23"/>
      <c r="EV371" s="23"/>
      <c r="EW371" s="23"/>
      <c r="EX371" s="23"/>
      <c r="EY371" s="23"/>
      <c r="EZ371" s="23"/>
      <c r="FA371" s="23"/>
      <c r="FB371" s="23"/>
      <c r="FC371" s="23"/>
      <c r="FD371" s="23"/>
      <c r="FE371" s="23"/>
      <c r="FF371" s="23"/>
      <c r="FG371" s="23"/>
      <c r="FH371" s="23"/>
      <c r="FI371" s="23"/>
      <c r="FJ371" s="23"/>
      <c r="FK371" s="23"/>
      <c r="FL371" s="23"/>
      <c r="FM371" s="23"/>
      <c r="FN371" s="23"/>
      <c r="FO371" s="23"/>
      <c r="FP371" s="23"/>
      <c r="FQ371" s="23"/>
      <c r="FR371" s="23"/>
      <c r="FS371" s="23"/>
      <c r="FT371" s="23"/>
      <c r="FU371" s="23"/>
      <c r="FV371" s="23"/>
      <c r="FW371" s="23"/>
      <c r="FX371" s="23"/>
      <c r="FY371" s="23"/>
      <c r="FZ371" s="23"/>
      <c r="GA371" s="23"/>
      <c r="GB371" s="23"/>
      <c r="GC371" s="23"/>
      <c r="GD371" s="23"/>
      <c r="GE371" s="23"/>
      <c r="GF371" s="23"/>
      <c r="GG371" s="23"/>
      <c r="GH371" s="23"/>
      <c r="GI371" s="23"/>
      <c r="GJ371" s="23"/>
      <c r="GK371" s="23"/>
      <c r="GL371" s="23"/>
      <c r="GM371" s="23"/>
      <c r="GN371" s="23"/>
      <c r="GO371" s="23"/>
      <c r="GP371" s="23"/>
      <c r="GQ371" s="23"/>
      <c r="GR371" s="23"/>
      <c r="GS371" s="23"/>
      <c r="GT371" s="23"/>
      <c r="GU371" s="23"/>
      <c r="GV371" s="23"/>
      <c r="GW371" s="23"/>
      <c r="GX371" s="23"/>
      <c r="GY371" s="23"/>
      <c r="GZ371" s="23"/>
      <c r="HA371" s="23"/>
      <c r="HB371" s="23"/>
      <c r="HC371" s="23"/>
      <c r="HD371" s="23"/>
      <c r="HE371" s="23"/>
      <c r="HF371" s="23"/>
      <c r="HG371" s="23"/>
      <c r="HH371" s="23"/>
      <c r="HI371" s="23"/>
      <c r="HJ371" s="23"/>
      <c r="HK371" s="23"/>
    </row>
    <row r="372" spans="1:219" ht="13.9" customHeight="1">
      <c r="A372" s="392"/>
      <c r="B372" s="160"/>
      <c r="C372" s="161"/>
      <c r="D372" s="161"/>
      <c r="E372" s="255"/>
      <c r="F372" s="396">
        <v>0</v>
      </c>
      <c r="G372" s="181"/>
      <c r="H372" s="186"/>
      <c r="I372" s="162"/>
      <c r="J372" s="163"/>
      <c r="K372" s="164"/>
      <c r="L372" s="164"/>
      <c r="M372" s="187"/>
      <c r="N372" s="458"/>
      <c r="O372" s="463"/>
      <c r="P372" s="190"/>
      <c r="Q372" s="165"/>
      <c r="R372" s="166"/>
      <c r="S372" s="191"/>
      <c r="T372" s="195"/>
      <c r="U372" s="167"/>
      <c r="V372" s="196"/>
      <c r="W372" s="199">
        <f t="shared" si="72"/>
        <v>0</v>
      </c>
      <c r="X372" s="344">
        <f>IF(G372&gt;0,HLOOKUP(C372,'Utility Allowances'!$O$33:$S$34,2),0)</f>
        <v>0</v>
      </c>
      <c r="Y372" s="345">
        <f t="shared" si="73"/>
        <v>0</v>
      </c>
      <c r="Z372" s="168">
        <f t="shared" si="74"/>
        <v>0</v>
      </c>
      <c r="AA372" s="346">
        <f t="shared" si="75"/>
        <v>0</v>
      </c>
      <c r="AB372" s="344">
        <f>IF(Y372&gt;0,VLOOKUP($Y372,'Reference Data 2'!$B$7:$C$71,2),0)</f>
        <v>0</v>
      </c>
      <c r="AC372" s="347">
        <f t="shared" si="76"/>
        <v>0</v>
      </c>
      <c r="AD372" s="348">
        <f t="shared" si="77"/>
        <v>0</v>
      </c>
      <c r="AE372" s="349">
        <f>IF(Y372&gt;0,VLOOKUP($Y372,'Reference Data 2'!$B$9:$D$71,3),0)</f>
        <v>0</v>
      </c>
      <c r="AF372" s="347">
        <f t="shared" si="78"/>
        <v>0</v>
      </c>
      <c r="AG372" s="346">
        <f t="shared" si="79"/>
        <v>0</v>
      </c>
      <c r="AH372" s="350">
        <f t="shared" si="80"/>
        <v>0</v>
      </c>
      <c r="AI372" s="351">
        <f t="shared" si="81"/>
        <v>0</v>
      </c>
      <c r="AJ372" s="352">
        <f t="shared" si="82"/>
        <v>0</v>
      </c>
      <c r="AK372" s="349">
        <f>IF(AA372&gt;0,VLOOKUP(C372,'Reference Data 1'!$N$13:$O$17,2),0)</f>
        <v>0</v>
      </c>
      <c r="AL372" s="346">
        <f t="shared" si="83"/>
        <v>0</v>
      </c>
      <c r="AM372" s="353">
        <f t="shared" si="84"/>
        <v>0</v>
      </c>
      <c r="AN372" s="354">
        <f t="shared" si="85"/>
        <v>0</v>
      </c>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3"/>
      <c r="DR372" s="23"/>
      <c r="DS372" s="23"/>
      <c r="DT372" s="23"/>
      <c r="DU372" s="23"/>
      <c r="DV372" s="23"/>
      <c r="DW372" s="23"/>
      <c r="DX372" s="23"/>
      <c r="DY372" s="23"/>
      <c r="DZ372" s="23"/>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c r="EW372" s="23"/>
      <c r="EX372" s="23"/>
      <c r="EY372" s="23"/>
      <c r="EZ372" s="23"/>
      <c r="FA372" s="23"/>
      <c r="FB372" s="23"/>
      <c r="FC372" s="23"/>
      <c r="FD372" s="23"/>
      <c r="FE372" s="23"/>
      <c r="FF372" s="23"/>
      <c r="FG372" s="23"/>
      <c r="FH372" s="23"/>
      <c r="FI372" s="23"/>
      <c r="FJ372" s="23"/>
      <c r="FK372" s="23"/>
      <c r="FL372" s="23"/>
      <c r="FM372" s="23"/>
      <c r="FN372" s="23"/>
      <c r="FO372" s="23"/>
      <c r="FP372" s="23"/>
      <c r="FQ372" s="23"/>
      <c r="FR372" s="23"/>
      <c r="FS372" s="23"/>
      <c r="FT372" s="23"/>
      <c r="FU372" s="23"/>
      <c r="FV372" s="23"/>
      <c r="FW372" s="23"/>
      <c r="FX372" s="23"/>
      <c r="FY372" s="23"/>
      <c r="FZ372" s="23"/>
      <c r="GA372" s="23"/>
      <c r="GB372" s="23"/>
      <c r="GC372" s="23"/>
      <c r="GD372" s="23"/>
      <c r="GE372" s="23"/>
      <c r="GF372" s="23"/>
      <c r="GG372" s="23"/>
      <c r="GH372" s="23"/>
      <c r="GI372" s="23"/>
      <c r="GJ372" s="23"/>
      <c r="GK372" s="23"/>
      <c r="GL372" s="23"/>
      <c r="GM372" s="23"/>
      <c r="GN372" s="23"/>
      <c r="GO372" s="23"/>
      <c r="GP372" s="23"/>
      <c r="GQ372" s="23"/>
      <c r="GR372" s="23"/>
      <c r="GS372" s="23"/>
      <c r="GT372" s="23"/>
      <c r="GU372" s="23"/>
      <c r="GV372" s="23"/>
      <c r="GW372" s="23"/>
      <c r="GX372" s="23"/>
      <c r="GY372" s="23"/>
      <c r="GZ372" s="23"/>
      <c r="HA372" s="23"/>
      <c r="HB372" s="23"/>
      <c r="HC372" s="23"/>
      <c r="HD372" s="23"/>
      <c r="HE372" s="23"/>
      <c r="HF372" s="23"/>
      <c r="HG372" s="23"/>
      <c r="HH372" s="23"/>
      <c r="HI372" s="23"/>
      <c r="HJ372" s="23"/>
      <c r="HK372" s="23"/>
    </row>
    <row r="373" spans="1:219" ht="13.9" customHeight="1">
      <c r="A373" s="392"/>
      <c r="B373" s="160"/>
      <c r="C373" s="161"/>
      <c r="D373" s="161"/>
      <c r="E373" s="255"/>
      <c r="F373" s="396">
        <v>0</v>
      </c>
      <c r="G373" s="181"/>
      <c r="H373" s="186"/>
      <c r="I373" s="162"/>
      <c r="J373" s="163"/>
      <c r="K373" s="164"/>
      <c r="L373" s="164"/>
      <c r="M373" s="187"/>
      <c r="N373" s="458"/>
      <c r="O373" s="463"/>
      <c r="P373" s="190"/>
      <c r="Q373" s="165"/>
      <c r="R373" s="166"/>
      <c r="S373" s="191"/>
      <c r="T373" s="195"/>
      <c r="U373" s="167"/>
      <c r="V373" s="196"/>
      <c r="W373" s="199">
        <f t="shared" si="72"/>
        <v>0</v>
      </c>
      <c r="X373" s="344">
        <f>IF(G373&gt;0,HLOOKUP(C373,'Utility Allowances'!$O$33:$S$34,2),0)</f>
        <v>0</v>
      </c>
      <c r="Y373" s="345">
        <f t="shared" si="73"/>
        <v>0</v>
      </c>
      <c r="Z373" s="168">
        <f t="shared" si="74"/>
        <v>0</v>
      </c>
      <c r="AA373" s="346">
        <f t="shared" si="75"/>
        <v>0</v>
      </c>
      <c r="AB373" s="344">
        <f>IF(Y373&gt;0,VLOOKUP($Y373,'Reference Data 2'!$B$7:$C$71,2),0)</f>
        <v>0</v>
      </c>
      <c r="AC373" s="347">
        <f t="shared" si="76"/>
        <v>0</v>
      </c>
      <c r="AD373" s="348">
        <f t="shared" si="77"/>
        <v>0</v>
      </c>
      <c r="AE373" s="349">
        <f>IF(Y373&gt;0,VLOOKUP($Y373,'Reference Data 2'!$B$9:$D$71,3),0)</f>
        <v>0</v>
      </c>
      <c r="AF373" s="347">
        <f t="shared" si="78"/>
        <v>0</v>
      </c>
      <c r="AG373" s="346">
        <f t="shared" si="79"/>
        <v>0</v>
      </c>
      <c r="AH373" s="350">
        <f t="shared" si="80"/>
        <v>0</v>
      </c>
      <c r="AI373" s="351">
        <f t="shared" si="81"/>
        <v>0</v>
      </c>
      <c r="AJ373" s="352">
        <f t="shared" si="82"/>
        <v>0</v>
      </c>
      <c r="AK373" s="349">
        <f>IF(AA373&gt;0,VLOOKUP(C373,'Reference Data 1'!$N$13:$O$17,2),0)</f>
        <v>0</v>
      </c>
      <c r="AL373" s="346">
        <f t="shared" si="83"/>
        <v>0</v>
      </c>
      <c r="AM373" s="353">
        <f t="shared" si="84"/>
        <v>0</v>
      </c>
      <c r="AN373" s="354">
        <f t="shared" si="85"/>
        <v>0</v>
      </c>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c r="DQ373" s="23"/>
      <c r="DR373" s="23"/>
      <c r="DS373" s="23"/>
      <c r="DT373" s="23"/>
      <c r="DU373" s="23"/>
      <c r="DV373" s="23"/>
      <c r="DW373" s="23"/>
      <c r="DX373" s="23"/>
      <c r="DY373" s="23"/>
      <c r="DZ373" s="23"/>
      <c r="EA373" s="23"/>
      <c r="EB373" s="23"/>
      <c r="EC373" s="23"/>
      <c r="ED373" s="23"/>
      <c r="EE373" s="23"/>
      <c r="EF373" s="23"/>
      <c r="EG373" s="23"/>
      <c r="EH373" s="23"/>
      <c r="EI373" s="23"/>
      <c r="EJ373" s="23"/>
      <c r="EK373" s="23"/>
      <c r="EL373" s="23"/>
      <c r="EM373" s="23"/>
      <c r="EN373" s="23"/>
      <c r="EO373" s="23"/>
      <c r="EP373" s="23"/>
      <c r="EQ373" s="23"/>
      <c r="ER373" s="23"/>
      <c r="ES373" s="23"/>
      <c r="ET373" s="23"/>
      <c r="EU373" s="23"/>
      <c r="EV373" s="23"/>
      <c r="EW373" s="23"/>
      <c r="EX373" s="23"/>
      <c r="EY373" s="23"/>
      <c r="EZ373" s="23"/>
      <c r="FA373" s="23"/>
      <c r="FB373" s="23"/>
      <c r="FC373" s="23"/>
      <c r="FD373" s="23"/>
      <c r="FE373" s="23"/>
      <c r="FF373" s="23"/>
      <c r="FG373" s="23"/>
      <c r="FH373" s="23"/>
      <c r="FI373" s="23"/>
      <c r="FJ373" s="23"/>
      <c r="FK373" s="23"/>
      <c r="FL373" s="23"/>
      <c r="FM373" s="23"/>
      <c r="FN373" s="23"/>
      <c r="FO373" s="23"/>
      <c r="FP373" s="23"/>
      <c r="FQ373" s="23"/>
      <c r="FR373" s="23"/>
      <c r="FS373" s="23"/>
      <c r="FT373" s="23"/>
      <c r="FU373" s="23"/>
      <c r="FV373" s="23"/>
      <c r="FW373" s="23"/>
      <c r="FX373" s="23"/>
      <c r="FY373" s="23"/>
      <c r="FZ373" s="23"/>
      <c r="GA373" s="23"/>
      <c r="GB373" s="23"/>
      <c r="GC373" s="23"/>
      <c r="GD373" s="23"/>
      <c r="GE373" s="23"/>
      <c r="GF373" s="23"/>
      <c r="GG373" s="23"/>
      <c r="GH373" s="23"/>
      <c r="GI373" s="23"/>
      <c r="GJ373" s="23"/>
      <c r="GK373" s="23"/>
      <c r="GL373" s="23"/>
      <c r="GM373" s="23"/>
      <c r="GN373" s="23"/>
      <c r="GO373" s="23"/>
      <c r="GP373" s="23"/>
      <c r="GQ373" s="23"/>
      <c r="GR373" s="23"/>
      <c r="GS373" s="23"/>
      <c r="GT373" s="23"/>
      <c r="GU373" s="23"/>
      <c r="GV373" s="23"/>
      <c r="GW373" s="23"/>
      <c r="GX373" s="23"/>
      <c r="GY373" s="23"/>
      <c r="GZ373" s="23"/>
      <c r="HA373" s="23"/>
      <c r="HB373" s="23"/>
      <c r="HC373" s="23"/>
      <c r="HD373" s="23"/>
      <c r="HE373" s="23"/>
      <c r="HF373" s="23"/>
      <c r="HG373" s="23"/>
      <c r="HH373" s="23"/>
      <c r="HI373" s="23"/>
      <c r="HJ373" s="23"/>
      <c r="HK373" s="23"/>
    </row>
    <row r="374" spans="1:219" ht="13.9" customHeight="1">
      <c r="A374" s="392"/>
      <c r="B374" s="160"/>
      <c r="C374" s="161"/>
      <c r="D374" s="161"/>
      <c r="E374" s="255"/>
      <c r="F374" s="396">
        <v>0</v>
      </c>
      <c r="G374" s="181"/>
      <c r="H374" s="186"/>
      <c r="I374" s="162"/>
      <c r="J374" s="163"/>
      <c r="K374" s="164"/>
      <c r="L374" s="164"/>
      <c r="M374" s="187"/>
      <c r="N374" s="458"/>
      <c r="O374" s="463"/>
      <c r="P374" s="190"/>
      <c r="Q374" s="165"/>
      <c r="R374" s="166"/>
      <c r="S374" s="191"/>
      <c r="T374" s="195"/>
      <c r="U374" s="167"/>
      <c r="V374" s="196"/>
      <c r="W374" s="199">
        <f t="shared" si="72"/>
        <v>0</v>
      </c>
      <c r="X374" s="344">
        <f>IF(G374&gt;0,HLOOKUP(C374,'Utility Allowances'!$O$33:$S$34,2),0)</f>
        <v>0</v>
      </c>
      <c r="Y374" s="345">
        <f t="shared" si="73"/>
        <v>0</v>
      </c>
      <c r="Z374" s="168">
        <f t="shared" si="74"/>
        <v>0</v>
      </c>
      <c r="AA374" s="346">
        <f t="shared" si="75"/>
        <v>0</v>
      </c>
      <c r="AB374" s="344">
        <f>IF(Y374&gt;0,VLOOKUP($Y374,'Reference Data 2'!$B$7:$C$71,2),0)</f>
        <v>0</v>
      </c>
      <c r="AC374" s="347">
        <f t="shared" si="76"/>
        <v>0</v>
      </c>
      <c r="AD374" s="348">
        <f t="shared" si="77"/>
        <v>0</v>
      </c>
      <c r="AE374" s="349">
        <f>IF(Y374&gt;0,VLOOKUP($Y374,'Reference Data 2'!$B$9:$D$71,3),0)</f>
        <v>0</v>
      </c>
      <c r="AF374" s="347">
        <f t="shared" si="78"/>
        <v>0</v>
      </c>
      <c r="AG374" s="346">
        <f t="shared" si="79"/>
        <v>0</v>
      </c>
      <c r="AH374" s="350">
        <f t="shared" si="80"/>
        <v>0</v>
      </c>
      <c r="AI374" s="351">
        <f t="shared" si="81"/>
        <v>0</v>
      </c>
      <c r="AJ374" s="352">
        <f t="shared" si="82"/>
        <v>0</v>
      </c>
      <c r="AK374" s="349">
        <f>IF(AA374&gt;0,VLOOKUP(C374,'Reference Data 1'!$N$13:$O$17,2),0)</f>
        <v>0</v>
      </c>
      <c r="AL374" s="346">
        <f t="shared" si="83"/>
        <v>0</v>
      </c>
      <c r="AM374" s="353">
        <f t="shared" si="84"/>
        <v>0</v>
      </c>
      <c r="AN374" s="354">
        <f t="shared" si="85"/>
        <v>0</v>
      </c>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3"/>
      <c r="DR374" s="23"/>
      <c r="DS374" s="23"/>
      <c r="DT374" s="23"/>
      <c r="DU374" s="23"/>
      <c r="DV374" s="23"/>
      <c r="DW374" s="23"/>
      <c r="DX374" s="23"/>
      <c r="DY374" s="23"/>
      <c r="DZ374" s="23"/>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c r="EW374" s="23"/>
      <c r="EX374" s="23"/>
      <c r="EY374" s="23"/>
      <c r="EZ374" s="23"/>
      <c r="FA374" s="23"/>
      <c r="FB374" s="23"/>
      <c r="FC374" s="23"/>
      <c r="FD374" s="23"/>
      <c r="FE374" s="23"/>
      <c r="FF374" s="23"/>
      <c r="FG374" s="23"/>
      <c r="FH374" s="23"/>
      <c r="FI374" s="23"/>
      <c r="FJ374" s="23"/>
      <c r="FK374" s="23"/>
      <c r="FL374" s="23"/>
      <c r="FM374" s="23"/>
      <c r="FN374" s="23"/>
      <c r="FO374" s="23"/>
      <c r="FP374" s="23"/>
      <c r="FQ374" s="23"/>
      <c r="FR374" s="23"/>
      <c r="FS374" s="23"/>
      <c r="FT374" s="23"/>
      <c r="FU374" s="23"/>
      <c r="FV374" s="23"/>
      <c r="FW374" s="23"/>
      <c r="FX374" s="23"/>
      <c r="FY374" s="23"/>
      <c r="FZ374" s="23"/>
      <c r="GA374" s="23"/>
      <c r="GB374" s="23"/>
      <c r="GC374" s="23"/>
      <c r="GD374" s="23"/>
      <c r="GE374" s="23"/>
      <c r="GF374" s="23"/>
      <c r="GG374" s="23"/>
      <c r="GH374" s="23"/>
      <c r="GI374" s="23"/>
      <c r="GJ374" s="23"/>
      <c r="GK374" s="23"/>
      <c r="GL374" s="23"/>
      <c r="GM374" s="23"/>
      <c r="GN374" s="23"/>
      <c r="GO374" s="23"/>
      <c r="GP374" s="23"/>
      <c r="GQ374" s="23"/>
      <c r="GR374" s="23"/>
      <c r="GS374" s="23"/>
      <c r="GT374" s="23"/>
      <c r="GU374" s="23"/>
      <c r="GV374" s="23"/>
      <c r="GW374" s="23"/>
      <c r="GX374" s="23"/>
      <c r="GY374" s="23"/>
      <c r="GZ374" s="23"/>
      <c r="HA374" s="23"/>
      <c r="HB374" s="23"/>
      <c r="HC374" s="23"/>
      <c r="HD374" s="23"/>
      <c r="HE374" s="23"/>
      <c r="HF374" s="23"/>
      <c r="HG374" s="23"/>
      <c r="HH374" s="23"/>
      <c r="HI374" s="23"/>
      <c r="HJ374" s="23"/>
      <c r="HK374" s="23"/>
    </row>
    <row r="375" spans="1:219" ht="13.9" customHeight="1">
      <c r="A375" s="392"/>
      <c r="B375" s="160"/>
      <c r="C375" s="161"/>
      <c r="D375" s="161"/>
      <c r="E375" s="255"/>
      <c r="F375" s="396">
        <v>0</v>
      </c>
      <c r="G375" s="181"/>
      <c r="H375" s="186"/>
      <c r="I375" s="162"/>
      <c r="J375" s="163"/>
      <c r="K375" s="164"/>
      <c r="L375" s="164"/>
      <c r="M375" s="187"/>
      <c r="N375" s="458"/>
      <c r="O375" s="463"/>
      <c r="P375" s="190"/>
      <c r="Q375" s="165"/>
      <c r="R375" s="166"/>
      <c r="S375" s="191"/>
      <c r="T375" s="195"/>
      <c r="U375" s="167"/>
      <c r="V375" s="196"/>
      <c r="W375" s="199">
        <f t="shared" si="72"/>
        <v>0</v>
      </c>
      <c r="X375" s="344">
        <f>IF(G375&gt;0,HLOOKUP(C375,'Utility Allowances'!$O$33:$S$34,2),0)</f>
        <v>0</v>
      </c>
      <c r="Y375" s="345">
        <f t="shared" si="73"/>
        <v>0</v>
      </c>
      <c r="Z375" s="168">
        <f t="shared" si="74"/>
        <v>0</v>
      </c>
      <c r="AA375" s="346">
        <f t="shared" si="75"/>
        <v>0</v>
      </c>
      <c r="AB375" s="344">
        <f>IF(Y375&gt;0,VLOOKUP($Y375,'Reference Data 2'!$B$7:$C$71,2),0)</f>
        <v>0</v>
      </c>
      <c r="AC375" s="347">
        <f t="shared" si="76"/>
        <v>0</v>
      </c>
      <c r="AD375" s="348">
        <f t="shared" si="77"/>
        <v>0</v>
      </c>
      <c r="AE375" s="349">
        <f>IF(Y375&gt;0,VLOOKUP($Y375,'Reference Data 2'!$B$9:$D$71,3),0)</f>
        <v>0</v>
      </c>
      <c r="AF375" s="347">
        <f t="shared" si="78"/>
        <v>0</v>
      </c>
      <c r="AG375" s="346">
        <f t="shared" si="79"/>
        <v>0</v>
      </c>
      <c r="AH375" s="350">
        <f t="shared" si="80"/>
        <v>0</v>
      </c>
      <c r="AI375" s="351">
        <f t="shared" si="81"/>
        <v>0</v>
      </c>
      <c r="AJ375" s="352">
        <f t="shared" si="82"/>
        <v>0</v>
      </c>
      <c r="AK375" s="349">
        <f>IF(AA375&gt;0,VLOOKUP(C375,'Reference Data 1'!$N$13:$O$17,2),0)</f>
        <v>0</v>
      </c>
      <c r="AL375" s="346">
        <f t="shared" si="83"/>
        <v>0</v>
      </c>
      <c r="AM375" s="353">
        <f t="shared" si="84"/>
        <v>0</v>
      </c>
      <c r="AN375" s="354">
        <f t="shared" si="85"/>
        <v>0</v>
      </c>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c r="GU375" s="23"/>
      <c r="GV375" s="23"/>
      <c r="GW375" s="23"/>
      <c r="GX375" s="23"/>
      <c r="GY375" s="23"/>
      <c r="GZ375" s="23"/>
      <c r="HA375" s="23"/>
      <c r="HB375" s="23"/>
      <c r="HC375" s="23"/>
      <c r="HD375" s="23"/>
      <c r="HE375" s="23"/>
      <c r="HF375" s="23"/>
      <c r="HG375" s="23"/>
      <c r="HH375" s="23"/>
      <c r="HI375" s="23"/>
      <c r="HJ375" s="23"/>
      <c r="HK375" s="23"/>
    </row>
    <row r="376" spans="1:219" ht="13.9" customHeight="1">
      <c r="A376" s="392"/>
      <c r="B376" s="160"/>
      <c r="C376" s="161"/>
      <c r="D376" s="161"/>
      <c r="E376" s="255"/>
      <c r="F376" s="396">
        <v>0</v>
      </c>
      <c r="G376" s="181"/>
      <c r="H376" s="186"/>
      <c r="I376" s="162"/>
      <c r="J376" s="163"/>
      <c r="K376" s="164"/>
      <c r="L376" s="164"/>
      <c r="M376" s="187"/>
      <c r="N376" s="458"/>
      <c r="O376" s="463"/>
      <c r="P376" s="190"/>
      <c r="Q376" s="165"/>
      <c r="R376" s="166"/>
      <c r="S376" s="191"/>
      <c r="T376" s="195"/>
      <c r="U376" s="167"/>
      <c r="V376" s="196"/>
      <c r="W376" s="199">
        <f t="shared" si="72"/>
        <v>0</v>
      </c>
      <c r="X376" s="344">
        <f>IF(G376&gt;0,HLOOKUP(C376,'Utility Allowances'!$O$33:$S$34,2),0)</f>
        <v>0</v>
      </c>
      <c r="Y376" s="345">
        <f t="shared" si="73"/>
        <v>0</v>
      </c>
      <c r="Z376" s="168">
        <f t="shared" si="74"/>
        <v>0</v>
      </c>
      <c r="AA376" s="346">
        <f t="shared" si="75"/>
        <v>0</v>
      </c>
      <c r="AB376" s="344">
        <f>IF(Y376&gt;0,VLOOKUP($Y376,'Reference Data 2'!$B$7:$C$71,2),0)</f>
        <v>0</v>
      </c>
      <c r="AC376" s="347">
        <f t="shared" si="76"/>
        <v>0</v>
      </c>
      <c r="AD376" s="348">
        <f t="shared" si="77"/>
        <v>0</v>
      </c>
      <c r="AE376" s="349">
        <f>IF(Y376&gt;0,VLOOKUP($Y376,'Reference Data 2'!$B$9:$D$71,3),0)</f>
        <v>0</v>
      </c>
      <c r="AF376" s="347">
        <f t="shared" si="78"/>
        <v>0</v>
      </c>
      <c r="AG376" s="346">
        <f t="shared" si="79"/>
        <v>0</v>
      </c>
      <c r="AH376" s="350">
        <f t="shared" si="80"/>
        <v>0</v>
      </c>
      <c r="AI376" s="351">
        <f t="shared" si="81"/>
        <v>0</v>
      </c>
      <c r="AJ376" s="352">
        <f t="shared" si="82"/>
        <v>0</v>
      </c>
      <c r="AK376" s="349">
        <f>IF(AA376&gt;0,VLOOKUP(C376,'Reference Data 1'!$N$13:$O$17,2),0)</f>
        <v>0</v>
      </c>
      <c r="AL376" s="346">
        <f t="shared" si="83"/>
        <v>0</v>
      </c>
      <c r="AM376" s="353">
        <f t="shared" si="84"/>
        <v>0</v>
      </c>
      <c r="AN376" s="354">
        <f t="shared" si="85"/>
        <v>0</v>
      </c>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c r="GU376" s="23"/>
      <c r="GV376" s="23"/>
      <c r="GW376" s="23"/>
      <c r="GX376" s="23"/>
      <c r="GY376" s="23"/>
      <c r="GZ376" s="23"/>
      <c r="HA376" s="23"/>
      <c r="HB376" s="23"/>
      <c r="HC376" s="23"/>
      <c r="HD376" s="23"/>
      <c r="HE376" s="23"/>
      <c r="HF376" s="23"/>
      <c r="HG376" s="23"/>
      <c r="HH376" s="23"/>
      <c r="HI376" s="23"/>
      <c r="HJ376" s="23"/>
      <c r="HK376" s="23"/>
    </row>
    <row r="377" spans="1:219" ht="13.9" customHeight="1">
      <c r="A377" s="392"/>
      <c r="B377" s="160"/>
      <c r="C377" s="161"/>
      <c r="D377" s="161"/>
      <c r="E377" s="255"/>
      <c r="F377" s="396">
        <v>0</v>
      </c>
      <c r="G377" s="181"/>
      <c r="H377" s="186"/>
      <c r="I377" s="162"/>
      <c r="J377" s="163"/>
      <c r="K377" s="164"/>
      <c r="L377" s="164"/>
      <c r="M377" s="187"/>
      <c r="N377" s="458"/>
      <c r="O377" s="463"/>
      <c r="P377" s="190"/>
      <c r="Q377" s="165"/>
      <c r="R377" s="166"/>
      <c r="S377" s="191"/>
      <c r="T377" s="195"/>
      <c r="U377" s="167"/>
      <c r="V377" s="196"/>
      <c r="W377" s="199">
        <f t="shared" si="72"/>
        <v>0</v>
      </c>
      <c r="X377" s="344">
        <f>IF(G377&gt;0,HLOOKUP(C377,'Utility Allowances'!$O$33:$S$34,2),0)</f>
        <v>0</v>
      </c>
      <c r="Y377" s="345">
        <f t="shared" si="73"/>
        <v>0</v>
      </c>
      <c r="Z377" s="168">
        <f t="shared" si="74"/>
        <v>0</v>
      </c>
      <c r="AA377" s="346">
        <f t="shared" si="75"/>
        <v>0</v>
      </c>
      <c r="AB377" s="344">
        <f>IF(Y377&gt;0,VLOOKUP($Y377,'Reference Data 2'!$B$7:$C$71,2),0)</f>
        <v>0</v>
      </c>
      <c r="AC377" s="347">
        <f t="shared" si="76"/>
        <v>0</v>
      </c>
      <c r="AD377" s="348">
        <f t="shared" si="77"/>
        <v>0</v>
      </c>
      <c r="AE377" s="349">
        <f>IF(Y377&gt;0,VLOOKUP($Y377,'Reference Data 2'!$B$9:$D$71,3),0)</f>
        <v>0</v>
      </c>
      <c r="AF377" s="347">
        <f t="shared" si="78"/>
        <v>0</v>
      </c>
      <c r="AG377" s="346">
        <f t="shared" si="79"/>
        <v>0</v>
      </c>
      <c r="AH377" s="350">
        <f t="shared" si="80"/>
        <v>0</v>
      </c>
      <c r="AI377" s="351">
        <f t="shared" si="81"/>
        <v>0</v>
      </c>
      <c r="AJ377" s="352">
        <f t="shared" si="82"/>
        <v>0</v>
      </c>
      <c r="AK377" s="349">
        <f>IF(AA377&gt;0,VLOOKUP(C377,'Reference Data 1'!$N$13:$O$17,2),0)</f>
        <v>0</v>
      </c>
      <c r="AL377" s="346">
        <f t="shared" si="83"/>
        <v>0</v>
      </c>
      <c r="AM377" s="353">
        <f t="shared" si="84"/>
        <v>0</v>
      </c>
      <c r="AN377" s="354">
        <f t="shared" si="85"/>
        <v>0</v>
      </c>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c r="GU377" s="23"/>
      <c r="GV377" s="23"/>
      <c r="GW377" s="23"/>
      <c r="GX377" s="23"/>
      <c r="GY377" s="23"/>
      <c r="GZ377" s="23"/>
      <c r="HA377" s="23"/>
      <c r="HB377" s="23"/>
      <c r="HC377" s="23"/>
      <c r="HD377" s="23"/>
      <c r="HE377" s="23"/>
      <c r="HF377" s="23"/>
      <c r="HG377" s="23"/>
      <c r="HH377" s="23"/>
      <c r="HI377" s="23"/>
      <c r="HJ377" s="23"/>
      <c r="HK377" s="23"/>
    </row>
    <row r="378" spans="1:219" ht="13.9" customHeight="1">
      <c r="A378" s="392"/>
      <c r="B378" s="160"/>
      <c r="C378" s="161"/>
      <c r="D378" s="161"/>
      <c r="E378" s="255"/>
      <c r="F378" s="396">
        <v>0</v>
      </c>
      <c r="G378" s="181"/>
      <c r="H378" s="186"/>
      <c r="I378" s="162"/>
      <c r="J378" s="163"/>
      <c r="K378" s="164"/>
      <c r="L378" s="164"/>
      <c r="M378" s="187"/>
      <c r="N378" s="458"/>
      <c r="O378" s="463"/>
      <c r="P378" s="190"/>
      <c r="Q378" s="165"/>
      <c r="R378" s="166"/>
      <c r="S378" s="191"/>
      <c r="T378" s="195"/>
      <c r="U378" s="167"/>
      <c r="V378" s="196"/>
      <c r="W378" s="199">
        <f t="shared" si="72"/>
        <v>0</v>
      </c>
      <c r="X378" s="344">
        <f>IF(G378&gt;0,HLOOKUP(C378,'Utility Allowances'!$O$33:$S$34,2),0)</f>
        <v>0</v>
      </c>
      <c r="Y378" s="345">
        <f t="shared" si="73"/>
        <v>0</v>
      </c>
      <c r="Z378" s="168">
        <f t="shared" si="74"/>
        <v>0</v>
      </c>
      <c r="AA378" s="346">
        <f t="shared" si="75"/>
        <v>0</v>
      </c>
      <c r="AB378" s="344">
        <f>IF(Y378&gt;0,VLOOKUP($Y378,'Reference Data 2'!$B$7:$C$71,2),0)</f>
        <v>0</v>
      </c>
      <c r="AC378" s="347">
        <f t="shared" si="76"/>
        <v>0</v>
      </c>
      <c r="AD378" s="348">
        <f t="shared" si="77"/>
        <v>0</v>
      </c>
      <c r="AE378" s="349">
        <f>IF(Y378&gt;0,VLOOKUP($Y378,'Reference Data 2'!$B$9:$D$71,3),0)</f>
        <v>0</v>
      </c>
      <c r="AF378" s="347">
        <f t="shared" si="78"/>
        <v>0</v>
      </c>
      <c r="AG378" s="346">
        <f t="shared" si="79"/>
        <v>0</v>
      </c>
      <c r="AH378" s="350">
        <f t="shared" si="80"/>
        <v>0</v>
      </c>
      <c r="AI378" s="351">
        <f t="shared" si="81"/>
        <v>0</v>
      </c>
      <c r="AJ378" s="352">
        <f t="shared" si="82"/>
        <v>0</v>
      </c>
      <c r="AK378" s="349">
        <f>IF(AA378&gt;0,VLOOKUP(C378,'Reference Data 1'!$N$13:$O$17,2),0)</f>
        <v>0</v>
      </c>
      <c r="AL378" s="346">
        <f t="shared" si="83"/>
        <v>0</v>
      </c>
      <c r="AM378" s="353">
        <f t="shared" si="84"/>
        <v>0</v>
      </c>
      <c r="AN378" s="354">
        <f t="shared" si="85"/>
        <v>0</v>
      </c>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3"/>
      <c r="FL378" s="23"/>
      <c r="FM378" s="23"/>
      <c r="FN378" s="23"/>
      <c r="FO378" s="23"/>
      <c r="FP378" s="23"/>
      <c r="FQ378" s="23"/>
      <c r="FR378" s="23"/>
      <c r="FS378" s="23"/>
      <c r="FT378" s="23"/>
      <c r="FU378" s="23"/>
      <c r="FV378" s="23"/>
      <c r="FW378" s="23"/>
      <c r="FX378" s="23"/>
      <c r="FY378" s="23"/>
      <c r="FZ378" s="23"/>
      <c r="GA378" s="23"/>
      <c r="GB378" s="23"/>
      <c r="GC378" s="23"/>
      <c r="GD378" s="23"/>
      <c r="GE378" s="23"/>
      <c r="GF378" s="23"/>
      <c r="GG378" s="23"/>
      <c r="GH378" s="23"/>
      <c r="GI378" s="23"/>
      <c r="GJ378" s="23"/>
      <c r="GK378" s="23"/>
      <c r="GL378" s="23"/>
      <c r="GM378" s="23"/>
      <c r="GN378" s="23"/>
      <c r="GO378" s="23"/>
      <c r="GP378" s="23"/>
      <c r="GQ378" s="23"/>
      <c r="GR378" s="23"/>
      <c r="GS378" s="23"/>
      <c r="GT378" s="23"/>
      <c r="GU378" s="23"/>
      <c r="GV378" s="23"/>
      <c r="GW378" s="23"/>
      <c r="GX378" s="23"/>
      <c r="GY378" s="23"/>
      <c r="GZ378" s="23"/>
      <c r="HA378" s="23"/>
      <c r="HB378" s="23"/>
      <c r="HC378" s="23"/>
      <c r="HD378" s="23"/>
      <c r="HE378" s="23"/>
      <c r="HF378" s="23"/>
      <c r="HG378" s="23"/>
      <c r="HH378" s="23"/>
      <c r="HI378" s="23"/>
      <c r="HJ378" s="23"/>
      <c r="HK378" s="23"/>
    </row>
    <row r="379" spans="1:219" ht="13.9" customHeight="1">
      <c r="A379" s="392"/>
      <c r="B379" s="160"/>
      <c r="C379" s="161"/>
      <c r="D379" s="161"/>
      <c r="E379" s="255"/>
      <c r="F379" s="396">
        <v>0</v>
      </c>
      <c r="G379" s="181"/>
      <c r="H379" s="186"/>
      <c r="I379" s="162"/>
      <c r="J379" s="163"/>
      <c r="K379" s="164"/>
      <c r="L379" s="164"/>
      <c r="M379" s="187"/>
      <c r="N379" s="458"/>
      <c r="O379" s="463"/>
      <c r="P379" s="190"/>
      <c r="Q379" s="165"/>
      <c r="R379" s="166"/>
      <c r="S379" s="191"/>
      <c r="T379" s="195"/>
      <c r="U379" s="167"/>
      <c r="V379" s="196"/>
      <c r="W379" s="199">
        <f t="shared" si="72"/>
        <v>0</v>
      </c>
      <c r="X379" s="344">
        <f>IF(G379&gt;0,HLOOKUP(C379,'Utility Allowances'!$O$33:$S$34,2),0)</f>
        <v>0</v>
      </c>
      <c r="Y379" s="345">
        <f t="shared" si="73"/>
        <v>0</v>
      </c>
      <c r="Z379" s="168">
        <f t="shared" si="74"/>
        <v>0</v>
      </c>
      <c r="AA379" s="346">
        <f t="shared" si="75"/>
        <v>0</v>
      </c>
      <c r="AB379" s="344">
        <f>IF(Y379&gt;0,VLOOKUP($Y379,'Reference Data 2'!$B$7:$C$71,2),0)</f>
        <v>0</v>
      </c>
      <c r="AC379" s="347">
        <f t="shared" si="76"/>
        <v>0</v>
      </c>
      <c r="AD379" s="348">
        <f t="shared" si="77"/>
        <v>0</v>
      </c>
      <c r="AE379" s="349">
        <f>IF(Y379&gt;0,VLOOKUP($Y379,'Reference Data 2'!$B$9:$D$71,3),0)</f>
        <v>0</v>
      </c>
      <c r="AF379" s="347">
        <f t="shared" si="78"/>
        <v>0</v>
      </c>
      <c r="AG379" s="346">
        <f t="shared" si="79"/>
        <v>0</v>
      </c>
      <c r="AH379" s="350">
        <f t="shared" si="80"/>
        <v>0</v>
      </c>
      <c r="AI379" s="351">
        <f t="shared" si="81"/>
        <v>0</v>
      </c>
      <c r="AJ379" s="352">
        <f t="shared" si="82"/>
        <v>0</v>
      </c>
      <c r="AK379" s="349">
        <f>IF(AA379&gt;0,VLOOKUP(C379,'Reference Data 1'!$N$13:$O$17,2),0)</f>
        <v>0</v>
      </c>
      <c r="AL379" s="346">
        <f t="shared" si="83"/>
        <v>0</v>
      </c>
      <c r="AM379" s="353">
        <f t="shared" si="84"/>
        <v>0</v>
      </c>
      <c r="AN379" s="354">
        <f t="shared" si="85"/>
        <v>0</v>
      </c>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c r="EY379" s="23"/>
      <c r="EZ379" s="23"/>
      <c r="FA379" s="23"/>
      <c r="FB379" s="23"/>
      <c r="FC379" s="23"/>
      <c r="FD379" s="23"/>
      <c r="FE379" s="23"/>
      <c r="FF379" s="23"/>
      <c r="FG379" s="23"/>
      <c r="FH379" s="23"/>
      <c r="FI379" s="23"/>
      <c r="FJ379" s="23"/>
      <c r="FK379" s="23"/>
      <c r="FL379" s="23"/>
      <c r="FM379" s="23"/>
      <c r="FN379" s="23"/>
      <c r="FO379" s="23"/>
      <c r="FP379" s="23"/>
      <c r="FQ379" s="23"/>
      <c r="FR379" s="23"/>
      <c r="FS379" s="23"/>
      <c r="FT379" s="23"/>
      <c r="FU379" s="23"/>
      <c r="FV379" s="23"/>
      <c r="FW379" s="23"/>
      <c r="FX379" s="23"/>
      <c r="FY379" s="23"/>
      <c r="FZ379" s="23"/>
      <c r="GA379" s="23"/>
      <c r="GB379" s="23"/>
      <c r="GC379" s="23"/>
      <c r="GD379" s="23"/>
      <c r="GE379" s="23"/>
      <c r="GF379" s="23"/>
      <c r="GG379" s="23"/>
      <c r="GH379" s="23"/>
      <c r="GI379" s="23"/>
      <c r="GJ379" s="23"/>
      <c r="GK379" s="23"/>
      <c r="GL379" s="23"/>
      <c r="GM379" s="23"/>
      <c r="GN379" s="23"/>
      <c r="GO379" s="23"/>
      <c r="GP379" s="23"/>
      <c r="GQ379" s="23"/>
      <c r="GR379" s="23"/>
      <c r="GS379" s="23"/>
      <c r="GT379" s="23"/>
      <c r="GU379" s="23"/>
      <c r="GV379" s="23"/>
      <c r="GW379" s="23"/>
      <c r="GX379" s="23"/>
      <c r="GY379" s="23"/>
      <c r="GZ379" s="23"/>
      <c r="HA379" s="23"/>
      <c r="HB379" s="23"/>
      <c r="HC379" s="23"/>
      <c r="HD379" s="23"/>
      <c r="HE379" s="23"/>
      <c r="HF379" s="23"/>
      <c r="HG379" s="23"/>
      <c r="HH379" s="23"/>
      <c r="HI379" s="23"/>
      <c r="HJ379" s="23"/>
      <c r="HK379" s="23"/>
    </row>
    <row r="380" spans="1:219" ht="13.9" customHeight="1">
      <c r="A380" s="392"/>
      <c r="B380" s="160"/>
      <c r="C380" s="161"/>
      <c r="D380" s="161"/>
      <c r="E380" s="255"/>
      <c r="F380" s="396">
        <v>0</v>
      </c>
      <c r="G380" s="181"/>
      <c r="H380" s="186"/>
      <c r="I380" s="162"/>
      <c r="J380" s="163"/>
      <c r="K380" s="164"/>
      <c r="L380" s="164"/>
      <c r="M380" s="187"/>
      <c r="N380" s="458"/>
      <c r="O380" s="463"/>
      <c r="P380" s="190"/>
      <c r="Q380" s="165"/>
      <c r="R380" s="166"/>
      <c r="S380" s="191"/>
      <c r="T380" s="195"/>
      <c r="U380" s="167"/>
      <c r="V380" s="196"/>
      <c r="W380" s="199">
        <f t="shared" si="72"/>
        <v>0</v>
      </c>
      <c r="X380" s="344">
        <f>IF(G380&gt;0,HLOOKUP(C380,'Utility Allowances'!$O$33:$S$34,2),0)</f>
        <v>0</v>
      </c>
      <c r="Y380" s="345">
        <f t="shared" si="73"/>
        <v>0</v>
      </c>
      <c r="Z380" s="168">
        <f t="shared" si="74"/>
        <v>0</v>
      </c>
      <c r="AA380" s="346">
        <f t="shared" si="75"/>
        <v>0</v>
      </c>
      <c r="AB380" s="344">
        <f>IF(Y380&gt;0,VLOOKUP($Y380,'Reference Data 2'!$B$7:$C$71,2),0)</f>
        <v>0</v>
      </c>
      <c r="AC380" s="347">
        <f t="shared" si="76"/>
        <v>0</v>
      </c>
      <c r="AD380" s="348">
        <f t="shared" si="77"/>
        <v>0</v>
      </c>
      <c r="AE380" s="349">
        <f>IF(Y380&gt;0,VLOOKUP($Y380,'Reference Data 2'!$B$9:$D$71,3),0)</f>
        <v>0</v>
      </c>
      <c r="AF380" s="347">
        <f t="shared" si="78"/>
        <v>0</v>
      </c>
      <c r="AG380" s="346">
        <f t="shared" si="79"/>
        <v>0</v>
      </c>
      <c r="AH380" s="350">
        <f t="shared" si="80"/>
        <v>0</v>
      </c>
      <c r="AI380" s="351">
        <f t="shared" si="81"/>
        <v>0</v>
      </c>
      <c r="AJ380" s="352">
        <f t="shared" si="82"/>
        <v>0</v>
      </c>
      <c r="AK380" s="349">
        <f>IF(AA380&gt;0,VLOOKUP(C380,'Reference Data 1'!$N$13:$O$17,2),0)</f>
        <v>0</v>
      </c>
      <c r="AL380" s="346">
        <f t="shared" si="83"/>
        <v>0</v>
      </c>
      <c r="AM380" s="353">
        <f t="shared" si="84"/>
        <v>0</v>
      </c>
      <c r="AN380" s="354">
        <f t="shared" si="85"/>
        <v>0</v>
      </c>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3"/>
      <c r="DR380" s="23"/>
      <c r="DS380" s="23"/>
      <c r="DT380" s="23"/>
      <c r="DU380" s="23"/>
      <c r="DV380" s="23"/>
      <c r="DW380" s="23"/>
      <c r="DX380" s="23"/>
      <c r="DY380" s="23"/>
      <c r="DZ380" s="23"/>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c r="EW380" s="23"/>
      <c r="EX380" s="23"/>
      <c r="EY380" s="23"/>
      <c r="EZ380" s="23"/>
      <c r="FA380" s="23"/>
      <c r="FB380" s="23"/>
      <c r="FC380" s="23"/>
      <c r="FD380" s="23"/>
      <c r="FE380" s="23"/>
      <c r="FF380" s="23"/>
      <c r="FG380" s="23"/>
      <c r="FH380" s="23"/>
      <c r="FI380" s="23"/>
      <c r="FJ380" s="23"/>
      <c r="FK380" s="23"/>
      <c r="FL380" s="23"/>
      <c r="FM380" s="23"/>
      <c r="FN380" s="23"/>
      <c r="FO380" s="23"/>
      <c r="FP380" s="23"/>
      <c r="FQ380" s="23"/>
      <c r="FR380" s="23"/>
      <c r="FS380" s="23"/>
      <c r="FT380" s="23"/>
      <c r="FU380" s="23"/>
      <c r="FV380" s="23"/>
      <c r="FW380" s="23"/>
      <c r="FX380" s="23"/>
      <c r="FY380" s="23"/>
      <c r="FZ380" s="23"/>
      <c r="GA380" s="23"/>
      <c r="GB380" s="23"/>
      <c r="GC380" s="23"/>
      <c r="GD380" s="23"/>
      <c r="GE380" s="23"/>
      <c r="GF380" s="23"/>
      <c r="GG380" s="23"/>
      <c r="GH380" s="23"/>
      <c r="GI380" s="23"/>
      <c r="GJ380" s="23"/>
      <c r="GK380" s="23"/>
      <c r="GL380" s="23"/>
      <c r="GM380" s="23"/>
      <c r="GN380" s="23"/>
      <c r="GO380" s="23"/>
      <c r="GP380" s="23"/>
      <c r="GQ380" s="23"/>
      <c r="GR380" s="23"/>
      <c r="GS380" s="23"/>
      <c r="GT380" s="23"/>
      <c r="GU380" s="23"/>
      <c r="GV380" s="23"/>
      <c r="GW380" s="23"/>
      <c r="GX380" s="23"/>
      <c r="GY380" s="23"/>
      <c r="GZ380" s="23"/>
      <c r="HA380" s="23"/>
      <c r="HB380" s="23"/>
      <c r="HC380" s="23"/>
      <c r="HD380" s="23"/>
      <c r="HE380" s="23"/>
      <c r="HF380" s="23"/>
      <c r="HG380" s="23"/>
      <c r="HH380" s="23"/>
      <c r="HI380" s="23"/>
      <c r="HJ380" s="23"/>
      <c r="HK380" s="23"/>
    </row>
    <row r="381" spans="1:219" ht="13.9" customHeight="1">
      <c r="A381" s="392"/>
      <c r="B381" s="160"/>
      <c r="C381" s="161"/>
      <c r="D381" s="161"/>
      <c r="E381" s="255"/>
      <c r="F381" s="396">
        <v>0</v>
      </c>
      <c r="G381" s="181"/>
      <c r="H381" s="186"/>
      <c r="I381" s="162"/>
      <c r="J381" s="163"/>
      <c r="K381" s="164"/>
      <c r="L381" s="164"/>
      <c r="M381" s="187"/>
      <c r="N381" s="458"/>
      <c r="O381" s="463"/>
      <c r="P381" s="190"/>
      <c r="Q381" s="165"/>
      <c r="R381" s="166"/>
      <c r="S381" s="191"/>
      <c r="T381" s="195"/>
      <c r="U381" s="167"/>
      <c r="V381" s="196"/>
      <c r="W381" s="199">
        <f t="shared" si="72"/>
        <v>0</v>
      </c>
      <c r="X381" s="344">
        <f>IF(G381&gt;0,HLOOKUP(C381,'Utility Allowances'!$O$33:$S$34,2),0)</f>
        <v>0</v>
      </c>
      <c r="Y381" s="345">
        <f t="shared" si="73"/>
        <v>0</v>
      </c>
      <c r="Z381" s="168">
        <f t="shared" si="74"/>
        <v>0</v>
      </c>
      <c r="AA381" s="346">
        <f t="shared" si="75"/>
        <v>0</v>
      </c>
      <c r="AB381" s="344">
        <f>IF(Y381&gt;0,VLOOKUP($Y381,'Reference Data 2'!$B$7:$C$71,2),0)</f>
        <v>0</v>
      </c>
      <c r="AC381" s="347">
        <f t="shared" si="76"/>
        <v>0</v>
      </c>
      <c r="AD381" s="348">
        <f t="shared" si="77"/>
        <v>0</v>
      </c>
      <c r="AE381" s="349">
        <f>IF(Y381&gt;0,VLOOKUP($Y381,'Reference Data 2'!$B$9:$D$71,3),0)</f>
        <v>0</v>
      </c>
      <c r="AF381" s="347">
        <f t="shared" si="78"/>
        <v>0</v>
      </c>
      <c r="AG381" s="346">
        <f t="shared" si="79"/>
        <v>0</v>
      </c>
      <c r="AH381" s="350">
        <f t="shared" si="80"/>
        <v>0</v>
      </c>
      <c r="AI381" s="351">
        <f t="shared" si="81"/>
        <v>0</v>
      </c>
      <c r="AJ381" s="352">
        <f t="shared" si="82"/>
        <v>0</v>
      </c>
      <c r="AK381" s="349">
        <f>IF(AA381&gt;0,VLOOKUP(C381,'Reference Data 1'!$N$13:$O$17,2),0)</f>
        <v>0</v>
      </c>
      <c r="AL381" s="346">
        <f t="shared" si="83"/>
        <v>0</v>
      </c>
      <c r="AM381" s="353">
        <f t="shared" si="84"/>
        <v>0</v>
      </c>
      <c r="AN381" s="354">
        <f t="shared" si="85"/>
        <v>0</v>
      </c>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3"/>
      <c r="DR381" s="23"/>
      <c r="DS381" s="23"/>
      <c r="DT381" s="23"/>
      <c r="DU381" s="23"/>
      <c r="DV381" s="23"/>
      <c r="DW381" s="23"/>
      <c r="DX381" s="23"/>
      <c r="DY381" s="23"/>
      <c r="DZ381" s="23"/>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c r="EW381" s="23"/>
      <c r="EX381" s="23"/>
      <c r="EY381" s="23"/>
      <c r="EZ381" s="23"/>
      <c r="FA381" s="23"/>
      <c r="FB381" s="23"/>
      <c r="FC381" s="23"/>
      <c r="FD381" s="23"/>
      <c r="FE381" s="23"/>
      <c r="FF381" s="23"/>
      <c r="FG381" s="23"/>
      <c r="FH381" s="23"/>
      <c r="FI381" s="23"/>
      <c r="FJ381" s="23"/>
      <c r="FK381" s="23"/>
      <c r="FL381" s="23"/>
      <c r="FM381" s="23"/>
      <c r="FN381" s="23"/>
      <c r="FO381" s="23"/>
      <c r="FP381" s="23"/>
      <c r="FQ381" s="23"/>
      <c r="FR381" s="23"/>
      <c r="FS381" s="23"/>
      <c r="FT381" s="23"/>
      <c r="FU381" s="23"/>
      <c r="FV381" s="23"/>
      <c r="FW381" s="23"/>
      <c r="FX381" s="23"/>
      <c r="FY381" s="23"/>
      <c r="FZ381" s="23"/>
      <c r="GA381" s="23"/>
      <c r="GB381" s="23"/>
      <c r="GC381" s="23"/>
      <c r="GD381" s="23"/>
      <c r="GE381" s="23"/>
      <c r="GF381" s="23"/>
      <c r="GG381" s="23"/>
      <c r="GH381" s="23"/>
      <c r="GI381" s="23"/>
      <c r="GJ381" s="23"/>
      <c r="GK381" s="23"/>
      <c r="GL381" s="23"/>
      <c r="GM381" s="23"/>
      <c r="GN381" s="23"/>
      <c r="GO381" s="23"/>
      <c r="GP381" s="23"/>
      <c r="GQ381" s="23"/>
      <c r="GR381" s="23"/>
      <c r="GS381" s="23"/>
      <c r="GT381" s="23"/>
      <c r="GU381" s="23"/>
      <c r="GV381" s="23"/>
      <c r="GW381" s="23"/>
      <c r="GX381" s="23"/>
      <c r="GY381" s="23"/>
      <c r="GZ381" s="23"/>
      <c r="HA381" s="23"/>
      <c r="HB381" s="23"/>
      <c r="HC381" s="23"/>
      <c r="HD381" s="23"/>
      <c r="HE381" s="23"/>
      <c r="HF381" s="23"/>
      <c r="HG381" s="23"/>
      <c r="HH381" s="23"/>
      <c r="HI381" s="23"/>
      <c r="HJ381" s="23"/>
      <c r="HK381" s="23"/>
    </row>
    <row r="382" spans="1:219" ht="13.9" customHeight="1">
      <c r="A382" s="392"/>
      <c r="B382" s="160"/>
      <c r="C382" s="161"/>
      <c r="D382" s="161"/>
      <c r="E382" s="255"/>
      <c r="F382" s="396">
        <v>0</v>
      </c>
      <c r="G382" s="181"/>
      <c r="H382" s="186"/>
      <c r="I382" s="162"/>
      <c r="J382" s="163"/>
      <c r="K382" s="164"/>
      <c r="L382" s="164"/>
      <c r="M382" s="187"/>
      <c r="N382" s="458"/>
      <c r="O382" s="463"/>
      <c r="P382" s="190"/>
      <c r="Q382" s="165"/>
      <c r="R382" s="166"/>
      <c r="S382" s="191"/>
      <c r="T382" s="195"/>
      <c r="U382" s="167"/>
      <c r="V382" s="196"/>
      <c r="W382" s="199">
        <f t="shared" si="72"/>
        <v>0</v>
      </c>
      <c r="X382" s="344">
        <f>IF(G382&gt;0,HLOOKUP(C382,'Utility Allowances'!$O$33:$S$34,2),0)</f>
        <v>0</v>
      </c>
      <c r="Y382" s="345">
        <f t="shared" si="73"/>
        <v>0</v>
      </c>
      <c r="Z382" s="168">
        <f t="shared" si="74"/>
        <v>0</v>
      </c>
      <c r="AA382" s="346">
        <f t="shared" si="75"/>
        <v>0</v>
      </c>
      <c r="AB382" s="344">
        <f>IF(Y382&gt;0,VLOOKUP($Y382,'Reference Data 2'!$B$7:$C$71,2),0)</f>
        <v>0</v>
      </c>
      <c r="AC382" s="347">
        <f t="shared" si="76"/>
        <v>0</v>
      </c>
      <c r="AD382" s="348">
        <f t="shared" si="77"/>
        <v>0</v>
      </c>
      <c r="AE382" s="349">
        <f>IF(Y382&gt;0,VLOOKUP($Y382,'Reference Data 2'!$B$9:$D$71,3),0)</f>
        <v>0</v>
      </c>
      <c r="AF382" s="347">
        <f t="shared" si="78"/>
        <v>0</v>
      </c>
      <c r="AG382" s="346">
        <f t="shared" si="79"/>
        <v>0</v>
      </c>
      <c r="AH382" s="350">
        <f t="shared" si="80"/>
        <v>0</v>
      </c>
      <c r="AI382" s="351">
        <f t="shared" si="81"/>
        <v>0</v>
      </c>
      <c r="AJ382" s="352">
        <f t="shared" si="82"/>
        <v>0</v>
      </c>
      <c r="AK382" s="349">
        <f>IF(AA382&gt;0,VLOOKUP(C382,'Reference Data 1'!$N$13:$O$17,2),0)</f>
        <v>0</v>
      </c>
      <c r="AL382" s="346">
        <f t="shared" si="83"/>
        <v>0</v>
      </c>
      <c r="AM382" s="353">
        <f t="shared" si="84"/>
        <v>0</v>
      </c>
      <c r="AN382" s="354">
        <f t="shared" si="85"/>
        <v>0</v>
      </c>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c r="DN382" s="23"/>
      <c r="DO382" s="23"/>
      <c r="DP382" s="23"/>
      <c r="DQ382" s="23"/>
      <c r="DR382" s="23"/>
      <c r="DS382" s="23"/>
      <c r="DT382" s="23"/>
      <c r="DU382" s="23"/>
      <c r="DV382" s="23"/>
      <c r="DW382" s="23"/>
      <c r="DX382" s="23"/>
      <c r="DY382" s="23"/>
      <c r="DZ382" s="23"/>
      <c r="EA382" s="23"/>
      <c r="EB382" s="23"/>
      <c r="EC382" s="23"/>
      <c r="ED382" s="23"/>
      <c r="EE382" s="23"/>
      <c r="EF382" s="23"/>
      <c r="EG382" s="23"/>
      <c r="EH382" s="23"/>
      <c r="EI382" s="23"/>
      <c r="EJ382" s="23"/>
      <c r="EK382" s="23"/>
      <c r="EL382" s="23"/>
      <c r="EM382" s="23"/>
      <c r="EN382" s="23"/>
      <c r="EO382" s="23"/>
      <c r="EP382" s="23"/>
      <c r="EQ382" s="23"/>
      <c r="ER382" s="23"/>
      <c r="ES382" s="23"/>
      <c r="ET382" s="23"/>
      <c r="EU382" s="23"/>
      <c r="EV382" s="23"/>
      <c r="EW382" s="23"/>
      <c r="EX382" s="23"/>
      <c r="EY382" s="23"/>
      <c r="EZ382" s="23"/>
      <c r="FA382" s="23"/>
      <c r="FB382" s="23"/>
      <c r="FC382" s="23"/>
      <c r="FD382" s="23"/>
      <c r="FE382" s="23"/>
      <c r="FF382" s="23"/>
      <c r="FG382" s="23"/>
      <c r="FH382" s="23"/>
      <c r="FI382" s="23"/>
      <c r="FJ382" s="23"/>
      <c r="FK382" s="23"/>
      <c r="FL382" s="23"/>
      <c r="FM382" s="23"/>
      <c r="FN382" s="23"/>
      <c r="FO382" s="23"/>
      <c r="FP382" s="23"/>
      <c r="FQ382" s="23"/>
      <c r="FR382" s="23"/>
      <c r="FS382" s="23"/>
      <c r="FT382" s="23"/>
      <c r="FU382" s="23"/>
      <c r="FV382" s="23"/>
      <c r="FW382" s="23"/>
      <c r="FX382" s="23"/>
      <c r="FY382" s="23"/>
      <c r="FZ382" s="23"/>
      <c r="GA382" s="23"/>
      <c r="GB382" s="23"/>
      <c r="GC382" s="23"/>
      <c r="GD382" s="23"/>
      <c r="GE382" s="23"/>
      <c r="GF382" s="23"/>
      <c r="GG382" s="23"/>
      <c r="GH382" s="23"/>
      <c r="GI382" s="23"/>
      <c r="GJ382" s="23"/>
      <c r="GK382" s="23"/>
      <c r="GL382" s="23"/>
      <c r="GM382" s="23"/>
      <c r="GN382" s="23"/>
      <c r="GO382" s="23"/>
      <c r="GP382" s="23"/>
      <c r="GQ382" s="23"/>
      <c r="GR382" s="23"/>
      <c r="GS382" s="23"/>
      <c r="GT382" s="23"/>
      <c r="GU382" s="23"/>
      <c r="GV382" s="23"/>
      <c r="GW382" s="23"/>
      <c r="GX382" s="23"/>
      <c r="GY382" s="23"/>
      <c r="GZ382" s="23"/>
      <c r="HA382" s="23"/>
      <c r="HB382" s="23"/>
      <c r="HC382" s="23"/>
      <c r="HD382" s="23"/>
      <c r="HE382" s="23"/>
      <c r="HF382" s="23"/>
      <c r="HG382" s="23"/>
      <c r="HH382" s="23"/>
      <c r="HI382" s="23"/>
      <c r="HJ382" s="23"/>
      <c r="HK382" s="23"/>
    </row>
    <row r="383" spans="1:219" ht="13.9" customHeight="1">
      <c r="A383" s="392"/>
      <c r="B383" s="160"/>
      <c r="C383" s="161"/>
      <c r="D383" s="161"/>
      <c r="E383" s="255"/>
      <c r="F383" s="396">
        <v>0</v>
      </c>
      <c r="G383" s="181"/>
      <c r="H383" s="186"/>
      <c r="I383" s="162"/>
      <c r="J383" s="163"/>
      <c r="K383" s="164"/>
      <c r="L383" s="164"/>
      <c r="M383" s="187"/>
      <c r="N383" s="458"/>
      <c r="O383" s="463"/>
      <c r="P383" s="190"/>
      <c r="Q383" s="165"/>
      <c r="R383" s="166"/>
      <c r="S383" s="191"/>
      <c r="T383" s="195"/>
      <c r="U383" s="167"/>
      <c r="V383" s="196"/>
      <c r="W383" s="199">
        <f t="shared" si="72"/>
        <v>0</v>
      </c>
      <c r="X383" s="344">
        <f>IF(G383&gt;0,HLOOKUP(C383,'Utility Allowances'!$O$33:$S$34,2),0)</f>
        <v>0</v>
      </c>
      <c r="Y383" s="345">
        <f t="shared" si="73"/>
        <v>0</v>
      </c>
      <c r="Z383" s="168">
        <f t="shared" si="74"/>
        <v>0</v>
      </c>
      <c r="AA383" s="346">
        <f t="shared" si="75"/>
        <v>0</v>
      </c>
      <c r="AB383" s="344">
        <f>IF(Y383&gt;0,VLOOKUP($Y383,'Reference Data 2'!$B$7:$C$71,2),0)</f>
        <v>0</v>
      </c>
      <c r="AC383" s="347">
        <f t="shared" si="76"/>
        <v>0</v>
      </c>
      <c r="AD383" s="348">
        <f t="shared" si="77"/>
        <v>0</v>
      </c>
      <c r="AE383" s="349">
        <f>IF(Y383&gt;0,VLOOKUP($Y383,'Reference Data 2'!$B$9:$D$71,3),0)</f>
        <v>0</v>
      </c>
      <c r="AF383" s="347">
        <f t="shared" si="78"/>
        <v>0</v>
      </c>
      <c r="AG383" s="346">
        <f t="shared" si="79"/>
        <v>0</v>
      </c>
      <c r="AH383" s="350">
        <f t="shared" si="80"/>
        <v>0</v>
      </c>
      <c r="AI383" s="351">
        <f t="shared" si="81"/>
        <v>0</v>
      </c>
      <c r="AJ383" s="352">
        <f t="shared" si="82"/>
        <v>0</v>
      </c>
      <c r="AK383" s="349">
        <f>IF(AA383&gt;0,VLOOKUP(C383,'Reference Data 1'!$N$13:$O$17,2),0)</f>
        <v>0</v>
      </c>
      <c r="AL383" s="346">
        <f t="shared" si="83"/>
        <v>0</v>
      </c>
      <c r="AM383" s="353">
        <f t="shared" si="84"/>
        <v>0</v>
      </c>
      <c r="AN383" s="354">
        <f t="shared" si="85"/>
        <v>0</v>
      </c>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c r="EW383" s="23"/>
      <c r="EX383" s="23"/>
      <c r="EY383" s="23"/>
      <c r="EZ383" s="23"/>
      <c r="FA383" s="23"/>
      <c r="FB383" s="23"/>
      <c r="FC383" s="23"/>
      <c r="FD383" s="23"/>
      <c r="FE383" s="23"/>
      <c r="FF383" s="23"/>
      <c r="FG383" s="23"/>
      <c r="FH383" s="23"/>
      <c r="FI383" s="23"/>
      <c r="FJ383" s="23"/>
      <c r="FK383" s="23"/>
      <c r="FL383" s="23"/>
      <c r="FM383" s="23"/>
      <c r="FN383" s="23"/>
      <c r="FO383" s="23"/>
      <c r="FP383" s="23"/>
      <c r="FQ383" s="23"/>
      <c r="FR383" s="23"/>
      <c r="FS383" s="23"/>
      <c r="FT383" s="23"/>
      <c r="FU383" s="23"/>
      <c r="FV383" s="23"/>
      <c r="FW383" s="23"/>
      <c r="FX383" s="23"/>
      <c r="FY383" s="23"/>
      <c r="FZ383" s="23"/>
      <c r="GA383" s="23"/>
      <c r="GB383" s="23"/>
      <c r="GC383" s="23"/>
      <c r="GD383" s="23"/>
      <c r="GE383" s="23"/>
      <c r="GF383" s="23"/>
      <c r="GG383" s="23"/>
      <c r="GH383" s="23"/>
      <c r="GI383" s="23"/>
      <c r="GJ383" s="23"/>
      <c r="GK383" s="23"/>
      <c r="GL383" s="23"/>
      <c r="GM383" s="23"/>
      <c r="GN383" s="23"/>
      <c r="GO383" s="23"/>
      <c r="GP383" s="23"/>
      <c r="GQ383" s="23"/>
      <c r="GR383" s="23"/>
      <c r="GS383" s="23"/>
      <c r="GT383" s="23"/>
      <c r="GU383" s="23"/>
      <c r="GV383" s="23"/>
      <c r="GW383" s="23"/>
      <c r="GX383" s="23"/>
      <c r="GY383" s="23"/>
      <c r="GZ383" s="23"/>
      <c r="HA383" s="23"/>
      <c r="HB383" s="23"/>
      <c r="HC383" s="23"/>
      <c r="HD383" s="23"/>
      <c r="HE383" s="23"/>
      <c r="HF383" s="23"/>
      <c r="HG383" s="23"/>
      <c r="HH383" s="23"/>
      <c r="HI383" s="23"/>
      <c r="HJ383" s="23"/>
      <c r="HK383" s="23"/>
    </row>
    <row r="384" spans="1:219" ht="13.9" customHeight="1">
      <c r="A384" s="392"/>
      <c r="B384" s="160"/>
      <c r="C384" s="161"/>
      <c r="D384" s="161"/>
      <c r="E384" s="255"/>
      <c r="F384" s="396">
        <v>0</v>
      </c>
      <c r="G384" s="181"/>
      <c r="H384" s="186"/>
      <c r="I384" s="162"/>
      <c r="J384" s="163"/>
      <c r="K384" s="164"/>
      <c r="L384" s="164"/>
      <c r="M384" s="187"/>
      <c r="N384" s="458"/>
      <c r="O384" s="463"/>
      <c r="P384" s="190"/>
      <c r="Q384" s="165"/>
      <c r="R384" s="166"/>
      <c r="S384" s="191"/>
      <c r="T384" s="195"/>
      <c r="U384" s="167"/>
      <c r="V384" s="196"/>
      <c r="W384" s="199">
        <f t="shared" si="72"/>
        <v>0</v>
      </c>
      <c r="X384" s="344">
        <f>IF(G384&gt;0,HLOOKUP(C384,'Utility Allowances'!$O$33:$S$34,2),0)</f>
        <v>0</v>
      </c>
      <c r="Y384" s="345">
        <f t="shared" si="73"/>
        <v>0</v>
      </c>
      <c r="Z384" s="168">
        <f t="shared" si="74"/>
        <v>0</v>
      </c>
      <c r="AA384" s="346">
        <f t="shared" si="75"/>
        <v>0</v>
      </c>
      <c r="AB384" s="344">
        <f>IF(Y384&gt;0,VLOOKUP($Y384,'Reference Data 2'!$B$7:$C$71,2),0)</f>
        <v>0</v>
      </c>
      <c r="AC384" s="347">
        <f t="shared" si="76"/>
        <v>0</v>
      </c>
      <c r="AD384" s="348">
        <f t="shared" si="77"/>
        <v>0</v>
      </c>
      <c r="AE384" s="349">
        <f>IF(Y384&gt;0,VLOOKUP($Y384,'Reference Data 2'!$B$9:$D$71,3),0)</f>
        <v>0</v>
      </c>
      <c r="AF384" s="347">
        <f t="shared" si="78"/>
        <v>0</v>
      </c>
      <c r="AG384" s="346">
        <f t="shared" si="79"/>
        <v>0</v>
      </c>
      <c r="AH384" s="350">
        <f t="shared" si="80"/>
        <v>0</v>
      </c>
      <c r="AI384" s="351">
        <f t="shared" si="81"/>
        <v>0</v>
      </c>
      <c r="AJ384" s="352">
        <f t="shared" si="82"/>
        <v>0</v>
      </c>
      <c r="AK384" s="349">
        <f>IF(AA384&gt;0,VLOOKUP(C384,'Reference Data 1'!$N$13:$O$17,2),0)</f>
        <v>0</v>
      </c>
      <c r="AL384" s="346">
        <f t="shared" si="83"/>
        <v>0</v>
      </c>
      <c r="AM384" s="353">
        <f t="shared" si="84"/>
        <v>0</v>
      </c>
      <c r="AN384" s="354">
        <f t="shared" si="85"/>
        <v>0</v>
      </c>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c r="DN384" s="23"/>
      <c r="DO384" s="23"/>
      <c r="DP384" s="23"/>
      <c r="DQ384" s="23"/>
      <c r="DR384" s="23"/>
      <c r="DS384" s="23"/>
      <c r="DT384" s="23"/>
      <c r="DU384" s="23"/>
      <c r="DV384" s="23"/>
      <c r="DW384" s="23"/>
      <c r="DX384" s="23"/>
      <c r="DY384" s="23"/>
      <c r="DZ384" s="23"/>
      <c r="EA384" s="23"/>
      <c r="EB384" s="23"/>
      <c r="EC384" s="23"/>
      <c r="ED384" s="23"/>
      <c r="EE384" s="23"/>
      <c r="EF384" s="23"/>
      <c r="EG384" s="23"/>
      <c r="EH384" s="23"/>
      <c r="EI384" s="23"/>
      <c r="EJ384" s="23"/>
      <c r="EK384" s="23"/>
      <c r="EL384" s="23"/>
      <c r="EM384" s="23"/>
      <c r="EN384" s="23"/>
      <c r="EO384" s="23"/>
      <c r="EP384" s="23"/>
      <c r="EQ384" s="23"/>
      <c r="ER384" s="23"/>
      <c r="ES384" s="23"/>
      <c r="ET384" s="23"/>
      <c r="EU384" s="23"/>
      <c r="EV384" s="23"/>
      <c r="EW384" s="23"/>
      <c r="EX384" s="23"/>
      <c r="EY384" s="23"/>
      <c r="EZ384" s="23"/>
      <c r="FA384" s="23"/>
      <c r="FB384" s="23"/>
      <c r="FC384" s="23"/>
      <c r="FD384" s="23"/>
      <c r="FE384" s="23"/>
      <c r="FF384" s="23"/>
      <c r="FG384" s="23"/>
      <c r="FH384" s="23"/>
      <c r="FI384" s="23"/>
      <c r="FJ384" s="23"/>
      <c r="FK384" s="23"/>
      <c r="FL384" s="23"/>
      <c r="FM384" s="23"/>
      <c r="FN384" s="23"/>
      <c r="FO384" s="23"/>
      <c r="FP384" s="23"/>
      <c r="FQ384" s="23"/>
      <c r="FR384" s="23"/>
      <c r="FS384" s="23"/>
      <c r="FT384" s="23"/>
      <c r="FU384" s="23"/>
      <c r="FV384" s="23"/>
      <c r="FW384" s="23"/>
      <c r="FX384" s="23"/>
      <c r="FY384" s="23"/>
      <c r="FZ384" s="23"/>
      <c r="GA384" s="23"/>
      <c r="GB384" s="23"/>
      <c r="GC384" s="23"/>
      <c r="GD384" s="23"/>
      <c r="GE384" s="23"/>
      <c r="GF384" s="23"/>
      <c r="GG384" s="23"/>
      <c r="GH384" s="23"/>
      <c r="GI384" s="23"/>
      <c r="GJ384" s="23"/>
      <c r="GK384" s="23"/>
      <c r="GL384" s="23"/>
      <c r="GM384" s="23"/>
      <c r="GN384" s="23"/>
      <c r="GO384" s="23"/>
      <c r="GP384" s="23"/>
      <c r="GQ384" s="23"/>
      <c r="GR384" s="23"/>
      <c r="GS384" s="23"/>
      <c r="GT384" s="23"/>
      <c r="GU384" s="23"/>
      <c r="GV384" s="23"/>
      <c r="GW384" s="23"/>
      <c r="GX384" s="23"/>
      <c r="GY384" s="23"/>
      <c r="GZ384" s="23"/>
      <c r="HA384" s="23"/>
      <c r="HB384" s="23"/>
      <c r="HC384" s="23"/>
      <c r="HD384" s="23"/>
      <c r="HE384" s="23"/>
      <c r="HF384" s="23"/>
      <c r="HG384" s="23"/>
      <c r="HH384" s="23"/>
      <c r="HI384" s="23"/>
      <c r="HJ384" s="23"/>
      <c r="HK384" s="23"/>
    </row>
    <row r="385" spans="1:219" ht="13.9" customHeight="1">
      <c r="A385" s="392"/>
      <c r="B385" s="160"/>
      <c r="C385" s="161"/>
      <c r="D385" s="161"/>
      <c r="E385" s="255"/>
      <c r="F385" s="396">
        <v>0</v>
      </c>
      <c r="G385" s="181"/>
      <c r="H385" s="186"/>
      <c r="I385" s="162"/>
      <c r="J385" s="163"/>
      <c r="K385" s="164"/>
      <c r="L385" s="164"/>
      <c r="M385" s="187"/>
      <c r="N385" s="458"/>
      <c r="O385" s="463"/>
      <c r="P385" s="190"/>
      <c r="Q385" s="165"/>
      <c r="R385" s="166"/>
      <c r="S385" s="191"/>
      <c r="T385" s="195"/>
      <c r="U385" s="167"/>
      <c r="V385" s="196"/>
      <c r="W385" s="199">
        <f t="shared" si="72"/>
        <v>0</v>
      </c>
      <c r="X385" s="344">
        <f>IF(G385&gt;0,HLOOKUP(C385,'Utility Allowances'!$O$33:$S$34,2),0)</f>
        <v>0</v>
      </c>
      <c r="Y385" s="345">
        <f t="shared" si="73"/>
        <v>0</v>
      </c>
      <c r="Z385" s="168">
        <f t="shared" si="74"/>
        <v>0</v>
      </c>
      <c r="AA385" s="346">
        <f t="shared" si="75"/>
        <v>0</v>
      </c>
      <c r="AB385" s="344">
        <f>IF(Y385&gt;0,VLOOKUP($Y385,'Reference Data 2'!$B$7:$C$71,2),0)</f>
        <v>0</v>
      </c>
      <c r="AC385" s="347">
        <f t="shared" si="76"/>
        <v>0</v>
      </c>
      <c r="AD385" s="348">
        <f t="shared" si="77"/>
        <v>0</v>
      </c>
      <c r="AE385" s="349">
        <f>IF(Y385&gt;0,VLOOKUP($Y385,'Reference Data 2'!$B$9:$D$71,3),0)</f>
        <v>0</v>
      </c>
      <c r="AF385" s="347">
        <f t="shared" si="78"/>
        <v>0</v>
      </c>
      <c r="AG385" s="346">
        <f t="shared" si="79"/>
        <v>0</v>
      </c>
      <c r="AH385" s="350">
        <f t="shared" si="80"/>
        <v>0</v>
      </c>
      <c r="AI385" s="351">
        <f t="shared" si="81"/>
        <v>0</v>
      </c>
      <c r="AJ385" s="352">
        <f t="shared" si="82"/>
        <v>0</v>
      </c>
      <c r="AK385" s="349">
        <f>IF(AA385&gt;0,VLOOKUP(C385,'Reference Data 1'!$N$13:$O$17,2),0)</f>
        <v>0</v>
      </c>
      <c r="AL385" s="346">
        <f t="shared" si="83"/>
        <v>0</v>
      </c>
      <c r="AM385" s="353">
        <f t="shared" si="84"/>
        <v>0</v>
      </c>
      <c r="AN385" s="354">
        <f t="shared" si="85"/>
        <v>0</v>
      </c>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DX385" s="23"/>
      <c r="DY385" s="23"/>
      <c r="DZ385" s="23"/>
      <c r="EA385" s="23"/>
      <c r="EB385" s="23"/>
      <c r="EC385" s="23"/>
      <c r="ED385" s="23"/>
      <c r="EE385" s="23"/>
      <c r="EF385" s="23"/>
      <c r="EG385" s="23"/>
      <c r="EH385" s="23"/>
      <c r="EI385" s="23"/>
      <c r="EJ385" s="23"/>
      <c r="EK385" s="23"/>
      <c r="EL385" s="23"/>
      <c r="EM385" s="23"/>
      <c r="EN385" s="23"/>
      <c r="EO385" s="23"/>
      <c r="EP385" s="23"/>
      <c r="EQ385" s="23"/>
      <c r="ER385" s="23"/>
      <c r="ES385" s="23"/>
      <c r="ET385" s="23"/>
      <c r="EU385" s="23"/>
      <c r="EV385" s="23"/>
      <c r="EW385" s="23"/>
      <c r="EX385" s="23"/>
      <c r="EY385" s="23"/>
      <c r="EZ385" s="23"/>
      <c r="FA385" s="23"/>
      <c r="FB385" s="23"/>
      <c r="FC385" s="23"/>
      <c r="FD385" s="23"/>
      <c r="FE385" s="23"/>
      <c r="FF385" s="23"/>
      <c r="FG385" s="23"/>
      <c r="FH385" s="23"/>
      <c r="FI385" s="23"/>
      <c r="FJ385" s="23"/>
      <c r="FK385" s="23"/>
      <c r="FL385" s="23"/>
      <c r="FM385" s="23"/>
      <c r="FN385" s="23"/>
      <c r="FO385" s="23"/>
      <c r="FP385" s="23"/>
      <c r="FQ385" s="23"/>
      <c r="FR385" s="23"/>
      <c r="FS385" s="23"/>
      <c r="FT385" s="23"/>
      <c r="FU385" s="23"/>
      <c r="FV385" s="23"/>
      <c r="FW385" s="23"/>
      <c r="FX385" s="23"/>
      <c r="FY385" s="23"/>
      <c r="FZ385" s="23"/>
      <c r="GA385" s="23"/>
      <c r="GB385" s="23"/>
      <c r="GC385" s="23"/>
      <c r="GD385" s="23"/>
      <c r="GE385" s="23"/>
      <c r="GF385" s="23"/>
      <c r="GG385" s="23"/>
      <c r="GH385" s="23"/>
      <c r="GI385" s="23"/>
      <c r="GJ385" s="23"/>
      <c r="GK385" s="23"/>
      <c r="GL385" s="23"/>
      <c r="GM385" s="23"/>
      <c r="GN385" s="23"/>
      <c r="GO385" s="23"/>
      <c r="GP385" s="23"/>
      <c r="GQ385" s="23"/>
      <c r="GR385" s="23"/>
      <c r="GS385" s="23"/>
      <c r="GT385" s="23"/>
      <c r="GU385" s="23"/>
      <c r="GV385" s="23"/>
      <c r="GW385" s="23"/>
      <c r="GX385" s="23"/>
      <c r="GY385" s="23"/>
      <c r="GZ385" s="23"/>
      <c r="HA385" s="23"/>
      <c r="HB385" s="23"/>
      <c r="HC385" s="23"/>
      <c r="HD385" s="23"/>
      <c r="HE385" s="23"/>
      <c r="HF385" s="23"/>
      <c r="HG385" s="23"/>
      <c r="HH385" s="23"/>
      <c r="HI385" s="23"/>
      <c r="HJ385" s="23"/>
      <c r="HK385" s="23"/>
    </row>
    <row r="386" spans="1:219" ht="13.9" customHeight="1">
      <c r="A386" s="392"/>
      <c r="B386" s="160"/>
      <c r="C386" s="161"/>
      <c r="D386" s="161"/>
      <c r="E386" s="255"/>
      <c r="F386" s="396">
        <v>0</v>
      </c>
      <c r="G386" s="181"/>
      <c r="H386" s="186"/>
      <c r="I386" s="162"/>
      <c r="J386" s="163"/>
      <c r="K386" s="164"/>
      <c r="L386" s="164"/>
      <c r="M386" s="187"/>
      <c r="N386" s="458"/>
      <c r="O386" s="463"/>
      <c r="P386" s="190"/>
      <c r="Q386" s="165"/>
      <c r="R386" s="166"/>
      <c r="S386" s="191"/>
      <c r="T386" s="195"/>
      <c r="U386" s="167"/>
      <c r="V386" s="196"/>
      <c r="W386" s="199">
        <f t="shared" si="72"/>
        <v>0</v>
      </c>
      <c r="X386" s="344">
        <f>IF(G386&gt;0,HLOOKUP(C386,'Utility Allowances'!$O$33:$S$34,2),0)</f>
        <v>0</v>
      </c>
      <c r="Y386" s="345">
        <f t="shared" si="73"/>
        <v>0</v>
      </c>
      <c r="Z386" s="168">
        <f t="shared" si="74"/>
        <v>0</v>
      </c>
      <c r="AA386" s="346">
        <f t="shared" si="75"/>
        <v>0</v>
      </c>
      <c r="AB386" s="344">
        <f>IF(Y386&gt;0,VLOOKUP($Y386,'Reference Data 2'!$B$7:$C$71,2),0)</f>
        <v>0</v>
      </c>
      <c r="AC386" s="347">
        <f t="shared" si="76"/>
        <v>0</v>
      </c>
      <c r="AD386" s="348">
        <f t="shared" si="77"/>
        <v>0</v>
      </c>
      <c r="AE386" s="349">
        <f>IF(Y386&gt;0,VLOOKUP($Y386,'Reference Data 2'!$B$9:$D$71,3),0)</f>
        <v>0</v>
      </c>
      <c r="AF386" s="347">
        <f t="shared" si="78"/>
        <v>0</v>
      </c>
      <c r="AG386" s="346">
        <f t="shared" si="79"/>
        <v>0</v>
      </c>
      <c r="AH386" s="350">
        <f t="shared" si="80"/>
        <v>0</v>
      </c>
      <c r="AI386" s="351">
        <f t="shared" si="81"/>
        <v>0</v>
      </c>
      <c r="AJ386" s="352">
        <f t="shared" si="82"/>
        <v>0</v>
      </c>
      <c r="AK386" s="349">
        <f>IF(AA386&gt;0,VLOOKUP(C386,'Reference Data 1'!$N$13:$O$17,2),0)</f>
        <v>0</v>
      </c>
      <c r="AL386" s="346">
        <f t="shared" si="83"/>
        <v>0</v>
      </c>
      <c r="AM386" s="353">
        <f t="shared" si="84"/>
        <v>0</v>
      </c>
      <c r="AN386" s="354">
        <f t="shared" si="85"/>
        <v>0</v>
      </c>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c r="DN386" s="23"/>
      <c r="DO386" s="23"/>
      <c r="DP386" s="23"/>
      <c r="DQ386" s="23"/>
      <c r="DR386" s="23"/>
      <c r="DS386" s="23"/>
      <c r="DT386" s="23"/>
      <c r="DU386" s="23"/>
      <c r="DV386" s="23"/>
      <c r="DW386" s="23"/>
      <c r="DX386" s="23"/>
      <c r="DY386" s="23"/>
      <c r="DZ386" s="23"/>
      <c r="EA386" s="23"/>
      <c r="EB386" s="23"/>
      <c r="EC386" s="23"/>
      <c r="ED386" s="23"/>
      <c r="EE386" s="23"/>
      <c r="EF386" s="23"/>
      <c r="EG386" s="23"/>
      <c r="EH386" s="23"/>
      <c r="EI386" s="23"/>
      <c r="EJ386" s="23"/>
      <c r="EK386" s="23"/>
      <c r="EL386" s="23"/>
      <c r="EM386" s="23"/>
      <c r="EN386" s="23"/>
      <c r="EO386" s="23"/>
      <c r="EP386" s="23"/>
      <c r="EQ386" s="23"/>
      <c r="ER386" s="23"/>
      <c r="ES386" s="23"/>
      <c r="ET386" s="23"/>
      <c r="EU386" s="23"/>
      <c r="EV386" s="23"/>
      <c r="EW386" s="23"/>
      <c r="EX386" s="23"/>
      <c r="EY386" s="23"/>
      <c r="EZ386" s="23"/>
      <c r="FA386" s="23"/>
      <c r="FB386" s="23"/>
      <c r="FC386" s="23"/>
      <c r="FD386" s="23"/>
      <c r="FE386" s="23"/>
      <c r="FF386" s="23"/>
      <c r="FG386" s="23"/>
      <c r="FH386" s="23"/>
      <c r="FI386" s="23"/>
      <c r="FJ386" s="23"/>
      <c r="FK386" s="23"/>
      <c r="FL386" s="23"/>
      <c r="FM386" s="23"/>
      <c r="FN386" s="23"/>
      <c r="FO386" s="23"/>
      <c r="FP386" s="23"/>
      <c r="FQ386" s="23"/>
      <c r="FR386" s="23"/>
      <c r="FS386" s="23"/>
      <c r="FT386" s="23"/>
      <c r="FU386" s="23"/>
      <c r="FV386" s="23"/>
      <c r="FW386" s="23"/>
      <c r="FX386" s="23"/>
      <c r="FY386" s="23"/>
      <c r="FZ386" s="23"/>
      <c r="GA386" s="23"/>
      <c r="GB386" s="23"/>
      <c r="GC386" s="23"/>
      <c r="GD386" s="23"/>
      <c r="GE386" s="23"/>
      <c r="GF386" s="23"/>
      <c r="GG386" s="23"/>
      <c r="GH386" s="23"/>
      <c r="GI386" s="23"/>
      <c r="GJ386" s="23"/>
      <c r="GK386" s="23"/>
      <c r="GL386" s="23"/>
      <c r="GM386" s="23"/>
      <c r="GN386" s="23"/>
      <c r="GO386" s="23"/>
      <c r="GP386" s="23"/>
      <c r="GQ386" s="23"/>
      <c r="GR386" s="23"/>
      <c r="GS386" s="23"/>
      <c r="GT386" s="23"/>
      <c r="GU386" s="23"/>
      <c r="GV386" s="23"/>
      <c r="GW386" s="23"/>
      <c r="GX386" s="23"/>
      <c r="GY386" s="23"/>
      <c r="GZ386" s="23"/>
      <c r="HA386" s="23"/>
      <c r="HB386" s="23"/>
      <c r="HC386" s="23"/>
      <c r="HD386" s="23"/>
      <c r="HE386" s="23"/>
      <c r="HF386" s="23"/>
      <c r="HG386" s="23"/>
      <c r="HH386" s="23"/>
      <c r="HI386" s="23"/>
      <c r="HJ386" s="23"/>
      <c r="HK386" s="23"/>
    </row>
    <row r="387" spans="1:219" ht="13.9" customHeight="1">
      <c r="A387" s="392"/>
      <c r="B387" s="160"/>
      <c r="C387" s="161"/>
      <c r="D387" s="161"/>
      <c r="E387" s="255"/>
      <c r="F387" s="396">
        <v>0</v>
      </c>
      <c r="G387" s="181"/>
      <c r="H387" s="186"/>
      <c r="I387" s="162"/>
      <c r="J387" s="163"/>
      <c r="K387" s="164"/>
      <c r="L387" s="164"/>
      <c r="M387" s="187"/>
      <c r="N387" s="458"/>
      <c r="O387" s="463"/>
      <c r="P387" s="190"/>
      <c r="Q387" s="165"/>
      <c r="R387" s="166"/>
      <c r="S387" s="191"/>
      <c r="T387" s="195"/>
      <c r="U387" s="167"/>
      <c r="V387" s="196"/>
      <c r="W387" s="199">
        <f t="shared" si="72"/>
        <v>0</v>
      </c>
      <c r="X387" s="344">
        <f>IF(G387&gt;0,HLOOKUP(C387,'Utility Allowances'!$O$33:$S$34,2),0)</f>
        <v>0</v>
      </c>
      <c r="Y387" s="345">
        <f t="shared" si="73"/>
        <v>0</v>
      </c>
      <c r="Z387" s="168">
        <f t="shared" si="74"/>
        <v>0</v>
      </c>
      <c r="AA387" s="346">
        <f t="shared" si="75"/>
        <v>0</v>
      </c>
      <c r="AB387" s="344">
        <f>IF(Y387&gt;0,VLOOKUP($Y387,'Reference Data 2'!$B$7:$C$71,2),0)</f>
        <v>0</v>
      </c>
      <c r="AC387" s="347">
        <f t="shared" si="76"/>
        <v>0</v>
      </c>
      <c r="AD387" s="348">
        <f t="shared" si="77"/>
        <v>0</v>
      </c>
      <c r="AE387" s="349">
        <f>IF(Y387&gt;0,VLOOKUP($Y387,'Reference Data 2'!$B$9:$D$71,3),0)</f>
        <v>0</v>
      </c>
      <c r="AF387" s="347">
        <f t="shared" si="78"/>
        <v>0</v>
      </c>
      <c r="AG387" s="346">
        <f t="shared" si="79"/>
        <v>0</v>
      </c>
      <c r="AH387" s="350">
        <f t="shared" si="80"/>
        <v>0</v>
      </c>
      <c r="AI387" s="351">
        <f t="shared" si="81"/>
        <v>0</v>
      </c>
      <c r="AJ387" s="352">
        <f t="shared" si="82"/>
        <v>0</v>
      </c>
      <c r="AK387" s="349">
        <f>IF(AA387&gt;0,VLOOKUP(C387,'Reference Data 1'!$N$13:$O$17,2),0)</f>
        <v>0</v>
      </c>
      <c r="AL387" s="346">
        <f t="shared" si="83"/>
        <v>0</v>
      </c>
      <c r="AM387" s="353">
        <f t="shared" si="84"/>
        <v>0</v>
      </c>
      <c r="AN387" s="354">
        <f t="shared" si="85"/>
        <v>0</v>
      </c>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c r="DN387" s="23"/>
      <c r="DO387" s="23"/>
      <c r="DP387" s="23"/>
      <c r="DQ387" s="23"/>
      <c r="DR387" s="23"/>
      <c r="DS387" s="23"/>
      <c r="DT387" s="23"/>
      <c r="DU387" s="23"/>
      <c r="DV387" s="23"/>
      <c r="DW387" s="23"/>
      <c r="DX387" s="23"/>
      <c r="DY387" s="23"/>
      <c r="DZ387" s="23"/>
      <c r="EA387" s="23"/>
      <c r="EB387" s="23"/>
      <c r="EC387" s="23"/>
      <c r="ED387" s="23"/>
      <c r="EE387" s="23"/>
      <c r="EF387" s="23"/>
      <c r="EG387" s="23"/>
      <c r="EH387" s="23"/>
      <c r="EI387" s="23"/>
      <c r="EJ387" s="23"/>
      <c r="EK387" s="23"/>
      <c r="EL387" s="23"/>
      <c r="EM387" s="23"/>
      <c r="EN387" s="23"/>
      <c r="EO387" s="23"/>
      <c r="EP387" s="23"/>
      <c r="EQ387" s="23"/>
      <c r="ER387" s="23"/>
      <c r="ES387" s="23"/>
      <c r="ET387" s="23"/>
      <c r="EU387" s="23"/>
      <c r="EV387" s="23"/>
      <c r="EW387" s="23"/>
      <c r="EX387" s="23"/>
      <c r="EY387" s="23"/>
      <c r="EZ387" s="23"/>
      <c r="FA387" s="23"/>
      <c r="FB387" s="23"/>
      <c r="FC387" s="23"/>
      <c r="FD387" s="23"/>
      <c r="FE387" s="23"/>
      <c r="FF387" s="23"/>
      <c r="FG387" s="23"/>
      <c r="FH387" s="23"/>
      <c r="FI387" s="23"/>
      <c r="FJ387" s="23"/>
      <c r="FK387" s="23"/>
      <c r="FL387" s="23"/>
      <c r="FM387" s="23"/>
      <c r="FN387" s="23"/>
      <c r="FO387" s="23"/>
      <c r="FP387" s="23"/>
      <c r="FQ387" s="23"/>
      <c r="FR387" s="23"/>
      <c r="FS387" s="23"/>
      <c r="FT387" s="23"/>
      <c r="FU387" s="23"/>
      <c r="FV387" s="23"/>
      <c r="FW387" s="23"/>
      <c r="FX387" s="23"/>
      <c r="FY387" s="23"/>
      <c r="FZ387" s="23"/>
      <c r="GA387" s="23"/>
      <c r="GB387" s="23"/>
      <c r="GC387" s="23"/>
      <c r="GD387" s="23"/>
      <c r="GE387" s="23"/>
      <c r="GF387" s="23"/>
      <c r="GG387" s="23"/>
      <c r="GH387" s="23"/>
      <c r="GI387" s="23"/>
      <c r="GJ387" s="23"/>
      <c r="GK387" s="23"/>
      <c r="GL387" s="23"/>
      <c r="GM387" s="23"/>
      <c r="GN387" s="23"/>
      <c r="GO387" s="23"/>
      <c r="GP387" s="23"/>
      <c r="GQ387" s="23"/>
      <c r="GR387" s="23"/>
      <c r="GS387" s="23"/>
      <c r="GT387" s="23"/>
      <c r="GU387" s="23"/>
      <c r="GV387" s="23"/>
      <c r="GW387" s="23"/>
      <c r="GX387" s="23"/>
      <c r="GY387" s="23"/>
      <c r="GZ387" s="23"/>
      <c r="HA387" s="23"/>
      <c r="HB387" s="23"/>
      <c r="HC387" s="23"/>
      <c r="HD387" s="23"/>
      <c r="HE387" s="23"/>
      <c r="HF387" s="23"/>
      <c r="HG387" s="23"/>
      <c r="HH387" s="23"/>
      <c r="HI387" s="23"/>
      <c r="HJ387" s="23"/>
      <c r="HK387" s="23"/>
    </row>
    <row r="388" spans="1:219" ht="13.9" customHeight="1">
      <c r="A388" s="392"/>
      <c r="B388" s="160"/>
      <c r="C388" s="161"/>
      <c r="D388" s="161"/>
      <c r="E388" s="255"/>
      <c r="F388" s="396">
        <v>0</v>
      </c>
      <c r="G388" s="181"/>
      <c r="H388" s="186"/>
      <c r="I388" s="162"/>
      <c r="J388" s="163"/>
      <c r="K388" s="164"/>
      <c r="L388" s="164"/>
      <c r="M388" s="187"/>
      <c r="N388" s="458"/>
      <c r="O388" s="463"/>
      <c r="P388" s="190"/>
      <c r="Q388" s="165"/>
      <c r="R388" s="166"/>
      <c r="S388" s="191"/>
      <c r="T388" s="195"/>
      <c r="U388" s="167"/>
      <c r="V388" s="196"/>
      <c r="W388" s="199">
        <f t="shared" si="72"/>
        <v>0</v>
      </c>
      <c r="X388" s="344">
        <f>IF(G388&gt;0,HLOOKUP(C388,'Utility Allowances'!$O$33:$S$34,2),0)</f>
        <v>0</v>
      </c>
      <c r="Y388" s="345">
        <f t="shared" si="73"/>
        <v>0</v>
      </c>
      <c r="Z388" s="168">
        <f t="shared" si="74"/>
        <v>0</v>
      </c>
      <c r="AA388" s="346">
        <f t="shared" si="75"/>
        <v>0</v>
      </c>
      <c r="AB388" s="344">
        <f>IF(Y388&gt;0,VLOOKUP($Y388,'Reference Data 2'!$B$7:$C$71,2),0)</f>
        <v>0</v>
      </c>
      <c r="AC388" s="347">
        <f t="shared" si="76"/>
        <v>0</v>
      </c>
      <c r="AD388" s="348">
        <f t="shared" si="77"/>
        <v>0</v>
      </c>
      <c r="AE388" s="349">
        <f>IF(Y388&gt;0,VLOOKUP($Y388,'Reference Data 2'!$B$9:$D$71,3),0)</f>
        <v>0</v>
      </c>
      <c r="AF388" s="347">
        <f t="shared" si="78"/>
        <v>0</v>
      </c>
      <c r="AG388" s="346">
        <f t="shared" si="79"/>
        <v>0</v>
      </c>
      <c r="AH388" s="350">
        <f t="shared" si="80"/>
        <v>0</v>
      </c>
      <c r="AI388" s="351">
        <f t="shared" si="81"/>
        <v>0</v>
      </c>
      <c r="AJ388" s="352">
        <f t="shared" si="82"/>
        <v>0</v>
      </c>
      <c r="AK388" s="349">
        <f>IF(AA388&gt;0,VLOOKUP(C388,'Reference Data 1'!$N$13:$O$17,2),0)</f>
        <v>0</v>
      </c>
      <c r="AL388" s="346">
        <f t="shared" si="83"/>
        <v>0</v>
      </c>
      <c r="AM388" s="353">
        <f t="shared" si="84"/>
        <v>0</v>
      </c>
      <c r="AN388" s="354">
        <f t="shared" si="85"/>
        <v>0</v>
      </c>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DX388" s="23"/>
      <c r="DY388" s="23"/>
      <c r="DZ388" s="23"/>
      <c r="EA388" s="23"/>
      <c r="EB388" s="23"/>
      <c r="EC388" s="23"/>
      <c r="ED388" s="23"/>
      <c r="EE388" s="23"/>
      <c r="EF388" s="23"/>
      <c r="EG388" s="23"/>
      <c r="EH388" s="23"/>
      <c r="EI388" s="23"/>
      <c r="EJ388" s="23"/>
      <c r="EK388" s="23"/>
      <c r="EL388" s="23"/>
      <c r="EM388" s="23"/>
      <c r="EN388" s="23"/>
      <c r="EO388" s="23"/>
      <c r="EP388" s="23"/>
      <c r="EQ388" s="23"/>
      <c r="ER388" s="23"/>
      <c r="ES388" s="23"/>
      <c r="ET388" s="23"/>
      <c r="EU388" s="23"/>
      <c r="EV388" s="23"/>
      <c r="EW388" s="23"/>
      <c r="EX388" s="23"/>
      <c r="EY388" s="23"/>
      <c r="EZ388" s="23"/>
      <c r="FA388" s="23"/>
      <c r="FB388" s="23"/>
      <c r="FC388" s="23"/>
      <c r="FD388" s="23"/>
      <c r="FE388" s="23"/>
      <c r="FF388" s="23"/>
      <c r="FG388" s="23"/>
      <c r="FH388" s="23"/>
      <c r="FI388" s="23"/>
      <c r="FJ388" s="23"/>
      <c r="FK388" s="23"/>
      <c r="FL388" s="23"/>
      <c r="FM388" s="23"/>
      <c r="FN388" s="23"/>
      <c r="FO388" s="23"/>
      <c r="FP388" s="23"/>
      <c r="FQ388" s="23"/>
      <c r="FR388" s="23"/>
      <c r="FS388" s="23"/>
      <c r="FT388" s="23"/>
      <c r="FU388" s="23"/>
      <c r="FV388" s="23"/>
      <c r="FW388" s="23"/>
      <c r="FX388" s="23"/>
      <c r="FY388" s="23"/>
      <c r="FZ388" s="23"/>
      <c r="GA388" s="23"/>
      <c r="GB388" s="23"/>
      <c r="GC388" s="23"/>
      <c r="GD388" s="23"/>
      <c r="GE388" s="23"/>
      <c r="GF388" s="23"/>
      <c r="GG388" s="23"/>
      <c r="GH388" s="23"/>
      <c r="GI388" s="23"/>
      <c r="GJ388" s="23"/>
      <c r="GK388" s="23"/>
      <c r="GL388" s="23"/>
      <c r="GM388" s="23"/>
      <c r="GN388" s="23"/>
      <c r="GO388" s="23"/>
      <c r="GP388" s="23"/>
      <c r="GQ388" s="23"/>
      <c r="GR388" s="23"/>
      <c r="GS388" s="23"/>
      <c r="GT388" s="23"/>
      <c r="GU388" s="23"/>
      <c r="GV388" s="23"/>
      <c r="GW388" s="23"/>
      <c r="GX388" s="23"/>
      <c r="GY388" s="23"/>
      <c r="GZ388" s="23"/>
      <c r="HA388" s="23"/>
      <c r="HB388" s="23"/>
      <c r="HC388" s="23"/>
      <c r="HD388" s="23"/>
      <c r="HE388" s="23"/>
      <c r="HF388" s="23"/>
      <c r="HG388" s="23"/>
      <c r="HH388" s="23"/>
      <c r="HI388" s="23"/>
      <c r="HJ388" s="23"/>
      <c r="HK388" s="23"/>
    </row>
    <row r="389" spans="1:219" ht="13.9" customHeight="1">
      <c r="A389" s="392"/>
      <c r="B389" s="160"/>
      <c r="C389" s="161"/>
      <c r="D389" s="161"/>
      <c r="E389" s="255"/>
      <c r="F389" s="396">
        <v>0</v>
      </c>
      <c r="G389" s="181"/>
      <c r="H389" s="186"/>
      <c r="I389" s="162"/>
      <c r="J389" s="163"/>
      <c r="K389" s="164"/>
      <c r="L389" s="164"/>
      <c r="M389" s="187"/>
      <c r="N389" s="458"/>
      <c r="O389" s="463"/>
      <c r="P389" s="190"/>
      <c r="Q389" s="165"/>
      <c r="R389" s="166"/>
      <c r="S389" s="191"/>
      <c r="T389" s="195"/>
      <c r="U389" s="167"/>
      <c r="V389" s="196"/>
      <c r="W389" s="199">
        <f t="shared" si="72"/>
        <v>0</v>
      </c>
      <c r="X389" s="344">
        <f>IF(G389&gt;0,HLOOKUP(C389,'Utility Allowances'!$O$33:$S$34,2),0)</f>
        <v>0</v>
      </c>
      <c r="Y389" s="345">
        <f t="shared" si="73"/>
        <v>0</v>
      </c>
      <c r="Z389" s="168">
        <f t="shared" si="74"/>
        <v>0</v>
      </c>
      <c r="AA389" s="346">
        <f t="shared" si="75"/>
        <v>0</v>
      </c>
      <c r="AB389" s="344">
        <f>IF(Y389&gt;0,VLOOKUP($Y389,'Reference Data 2'!$B$7:$C$71,2),0)</f>
        <v>0</v>
      </c>
      <c r="AC389" s="347">
        <f t="shared" si="76"/>
        <v>0</v>
      </c>
      <c r="AD389" s="348">
        <f t="shared" si="77"/>
        <v>0</v>
      </c>
      <c r="AE389" s="349">
        <f>IF(Y389&gt;0,VLOOKUP($Y389,'Reference Data 2'!$B$9:$D$71,3),0)</f>
        <v>0</v>
      </c>
      <c r="AF389" s="347">
        <f t="shared" si="78"/>
        <v>0</v>
      </c>
      <c r="AG389" s="346">
        <f t="shared" si="79"/>
        <v>0</v>
      </c>
      <c r="AH389" s="350">
        <f t="shared" si="80"/>
        <v>0</v>
      </c>
      <c r="AI389" s="351">
        <f t="shared" si="81"/>
        <v>0</v>
      </c>
      <c r="AJ389" s="352">
        <f t="shared" si="82"/>
        <v>0</v>
      </c>
      <c r="AK389" s="349">
        <f>IF(AA389&gt;0,VLOOKUP(C389,'Reference Data 1'!$N$13:$O$17,2),0)</f>
        <v>0</v>
      </c>
      <c r="AL389" s="346">
        <f t="shared" si="83"/>
        <v>0</v>
      </c>
      <c r="AM389" s="353">
        <f t="shared" si="84"/>
        <v>0</v>
      </c>
      <c r="AN389" s="354">
        <f t="shared" si="85"/>
        <v>0</v>
      </c>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c r="DN389" s="23"/>
      <c r="DO389" s="23"/>
      <c r="DP389" s="23"/>
      <c r="DQ389" s="23"/>
      <c r="DR389" s="23"/>
      <c r="DS389" s="23"/>
      <c r="DT389" s="23"/>
      <c r="DU389" s="23"/>
      <c r="DV389" s="23"/>
      <c r="DW389" s="23"/>
      <c r="DX389" s="23"/>
      <c r="DY389" s="23"/>
      <c r="DZ389" s="23"/>
      <c r="EA389" s="23"/>
      <c r="EB389" s="23"/>
      <c r="EC389" s="23"/>
      <c r="ED389" s="23"/>
      <c r="EE389" s="23"/>
      <c r="EF389" s="23"/>
      <c r="EG389" s="23"/>
      <c r="EH389" s="23"/>
      <c r="EI389" s="23"/>
      <c r="EJ389" s="23"/>
      <c r="EK389" s="23"/>
      <c r="EL389" s="23"/>
      <c r="EM389" s="23"/>
      <c r="EN389" s="23"/>
      <c r="EO389" s="23"/>
      <c r="EP389" s="23"/>
      <c r="EQ389" s="23"/>
      <c r="ER389" s="23"/>
      <c r="ES389" s="23"/>
      <c r="ET389" s="23"/>
      <c r="EU389" s="23"/>
      <c r="EV389" s="23"/>
      <c r="EW389" s="23"/>
      <c r="EX389" s="23"/>
      <c r="EY389" s="23"/>
      <c r="EZ389" s="23"/>
      <c r="FA389" s="23"/>
      <c r="FB389" s="23"/>
      <c r="FC389" s="23"/>
      <c r="FD389" s="23"/>
      <c r="FE389" s="23"/>
      <c r="FF389" s="23"/>
      <c r="FG389" s="23"/>
      <c r="FH389" s="23"/>
      <c r="FI389" s="23"/>
      <c r="FJ389" s="23"/>
      <c r="FK389" s="23"/>
      <c r="FL389" s="23"/>
      <c r="FM389" s="23"/>
      <c r="FN389" s="23"/>
      <c r="FO389" s="23"/>
      <c r="FP389" s="23"/>
      <c r="FQ389" s="23"/>
      <c r="FR389" s="23"/>
      <c r="FS389" s="23"/>
      <c r="FT389" s="23"/>
      <c r="FU389" s="23"/>
      <c r="FV389" s="23"/>
      <c r="FW389" s="23"/>
      <c r="FX389" s="23"/>
      <c r="FY389" s="23"/>
      <c r="FZ389" s="23"/>
      <c r="GA389" s="23"/>
      <c r="GB389" s="23"/>
      <c r="GC389" s="23"/>
      <c r="GD389" s="23"/>
      <c r="GE389" s="23"/>
      <c r="GF389" s="23"/>
      <c r="GG389" s="23"/>
      <c r="GH389" s="23"/>
      <c r="GI389" s="23"/>
      <c r="GJ389" s="23"/>
      <c r="GK389" s="23"/>
      <c r="GL389" s="23"/>
      <c r="GM389" s="23"/>
      <c r="GN389" s="23"/>
      <c r="GO389" s="23"/>
      <c r="GP389" s="23"/>
      <c r="GQ389" s="23"/>
      <c r="GR389" s="23"/>
      <c r="GS389" s="23"/>
      <c r="GT389" s="23"/>
      <c r="GU389" s="23"/>
      <c r="GV389" s="23"/>
      <c r="GW389" s="23"/>
      <c r="GX389" s="23"/>
      <c r="GY389" s="23"/>
      <c r="GZ389" s="23"/>
      <c r="HA389" s="23"/>
      <c r="HB389" s="23"/>
      <c r="HC389" s="23"/>
      <c r="HD389" s="23"/>
      <c r="HE389" s="23"/>
      <c r="HF389" s="23"/>
      <c r="HG389" s="23"/>
      <c r="HH389" s="23"/>
      <c r="HI389" s="23"/>
      <c r="HJ389" s="23"/>
      <c r="HK389" s="23"/>
    </row>
    <row r="390" spans="1:219" ht="13.9" customHeight="1">
      <c r="A390" s="392"/>
      <c r="B390" s="160"/>
      <c r="C390" s="161"/>
      <c r="D390" s="161"/>
      <c r="E390" s="255"/>
      <c r="F390" s="396">
        <v>0</v>
      </c>
      <c r="G390" s="181"/>
      <c r="H390" s="186"/>
      <c r="I390" s="162"/>
      <c r="J390" s="163"/>
      <c r="K390" s="164"/>
      <c r="L390" s="164"/>
      <c r="M390" s="187"/>
      <c r="N390" s="458"/>
      <c r="O390" s="463"/>
      <c r="P390" s="190"/>
      <c r="Q390" s="165"/>
      <c r="R390" s="166"/>
      <c r="S390" s="191"/>
      <c r="T390" s="195"/>
      <c r="U390" s="167"/>
      <c r="V390" s="196"/>
      <c r="W390" s="199">
        <f t="shared" si="72"/>
        <v>0</v>
      </c>
      <c r="X390" s="344">
        <f>IF(G390&gt;0,HLOOKUP(C390,'Utility Allowances'!$O$33:$S$34,2),0)</f>
        <v>0</v>
      </c>
      <c r="Y390" s="345">
        <f t="shared" si="73"/>
        <v>0</v>
      </c>
      <c r="Z390" s="168">
        <f t="shared" si="74"/>
        <v>0</v>
      </c>
      <c r="AA390" s="346">
        <f t="shared" si="75"/>
        <v>0</v>
      </c>
      <c r="AB390" s="344">
        <f>IF(Y390&gt;0,VLOOKUP($Y390,'Reference Data 2'!$B$7:$C$71,2),0)</f>
        <v>0</v>
      </c>
      <c r="AC390" s="347">
        <f t="shared" si="76"/>
        <v>0</v>
      </c>
      <c r="AD390" s="348">
        <f t="shared" si="77"/>
        <v>0</v>
      </c>
      <c r="AE390" s="349">
        <f>IF(Y390&gt;0,VLOOKUP($Y390,'Reference Data 2'!$B$9:$D$71,3),0)</f>
        <v>0</v>
      </c>
      <c r="AF390" s="347">
        <f t="shared" si="78"/>
        <v>0</v>
      </c>
      <c r="AG390" s="346">
        <f t="shared" si="79"/>
        <v>0</v>
      </c>
      <c r="AH390" s="350">
        <f t="shared" si="80"/>
        <v>0</v>
      </c>
      <c r="AI390" s="351">
        <f t="shared" si="81"/>
        <v>0</v>
      </c>
      <c r="AJ390" s="352">
        <f t="shared" si="82"/>
        <v>0</v>
      </c>
      <c r="AK390" s="349">
        <f>IF(AA390&gt;0,VLOOKUP(C390,'Reference Data 1'!$N$13:$O$17,2),0)</f>
        <v>0</v>
      </c>
      <c r="AL390" s="346">
        <f t="shared" si="83"/>
        <v>0</v>
      </c>
      <c r="AM390" s="353">
        <f t="shared" si="84"/>
        <v>0</v>
      </c>
      <c r="AN390" s="354">
        <f t="shared" si="85"/>
        <v>0</v>
      </c>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c r="EW390" s="23"/>
      <c r="EX390" s="23"/>
      <c r="EY390" s="23"/>
      <c r="EZ390" s="23"/>
      <c r="FA390" s="23"/>
      <c r="FB390" s="23"/>
      <c r="FC390" s="23"/>
      <c r="FD390" s="23"/>
      <c r="FE390" s="23"/>
      <c r="FF390" s="23"/>
      <c r="FG390" s="23"/>
      <c r="FH390" s="23"/>
      <c r="FI390" s="23"/>
      <c r="FJ390" s="23"/>
      <c r="FK390" s="23"/>
      <c r="FL390" s="23"/>
      <c r="FM390" s="23"/>
      <c r="FN390" s="23"/>
      <c r="FO390" s="23"/>
      <c r="FP390" s="23"/>
      <c r="FQ390" s="23"/>
      <c r="FR390" s="23"/>
      <c r="FS390" s="23"/>
      <c r="FT390" s="23"/>
      <c r="FU390" s="23"/>
      <c r="FV390" s="23"/>
      <c r="FW390" s="23"/>
      <c r="FX390" s="23"/>
      <c r="FY390" s="23"/>
      <c r="FZ390" s="23"/>
      <c r="GA390" s="23"/>
      <c r="GB390" s="23"/>
      <c r="GC390" s="23"/>
      <c r="GD390" s="23"/>
      <c r="GE390" s="23"/>
      <c r="GF390" s="23"/>
      <c r="GG390" s="23"/>
      <c r="GH390" s="23"/>
      <c r="GI390" s="23"/>
      <c r="GJ390" s="23"/>
      <c r="GK390" s="23"/>
      <c r="GL390" s="23"/>
      <c r="GM390" s="23"/>
      <c r="GN390" s="23"/>
      <c r="GO390" s="23"/>
      <c r="GP390" s="23"/>
      <c r="GQ390" s="23"/>
      <c r="GR390" s="23"/>
      <c r="GS390" s="23"/>
      <c r="GT390" s="23"/>
      <c r="GU390" s="23"/>
      <c r="GV390" s="23"/>
      <c r="GW390" s="23"/>
      <c r="GX390" s="23"/>
      <c r="GY390" s="23"/>
      <c r="GZ390" s="23"/>
      <c r="HA390" s="23"/>
      <c r="HB390" s="23"/>
      <c r="HC390" s="23"/>
      <c r="HD390" s="23"/>
      <c r="HE390" s="23"/>
      <c r="HF390" s="23"/>
      <c r="HG390" s="23"/>
      <c r="HH390" s="23"/>
      <c r="HI390" s="23"/>
      <c r="HJ390" s="23"/>
      <c r="HK390" s="23"/>
    </row>
    <row r="391" spans="1:219" ht="13.9" customHeight="1">
      <c r="A391" s="392"/>
      <c r="B391" s="160"/>
      <c r="C391" s="161"/>
      <c r="D391" s="161"/>
      <c r="E391" s="255"/>
      <c r="F391" s="396">
        <v>0</v>
      </c>
      <c r="G391" s="181"/>
      <c r="H391" s="186"/>
      <c r="I391" s="162"/>
      <c r="J391" s="163"/>
      <c r="K391" s="164"/>
      <c r="L391" s="164"/>
      <c r="M391" s="187"/>
      <c r="N391" s="458"/>
      <c r="O391" s="463"/>
      <c r="P391" s="190"/>
      <c r="Q391" s="165"/>
      <c r="R391" s="166"/>
      <c r="S391" s="191"/>
      <c r="T391" s="195"/>
      <c r="U391" s="167"/>
      <c r="V391" s="196"/>
      <c r="W391" s="199">
        <f t="shared" si="72"/>
        <v>0</v>
      </c>
      <c r="X391" s="344">
        <f>IF(G391&gt;0,HLOOKUP(C391,'Utility Allowances'!$O$33:$S$34,2),0)</f>
        <v>0</v>
      </c>
      <c r="Y391" s="345">
        <f t="shared" si="73"/>
        <v>0</v>
      </c>
      <c r="Z391" s="168">
        <f t="shared" si="74"/>
        <v>0</v>
      </c>
      <c r="AA391" s="346">
        <f t="shared" si="75"/>
        <v>0</v>
      </c>
      <c r="AB391" s="344">
        <f>IF(Y391&gt;0,VLOOKUP($Y391,'Reference Data 2'!$B$7:$C$71,2),0)</f>
        <v>0</v>
      </c>
      <c r="AC391" s="347">
        <f t="shared" si="76"/>
        <v>0</v>
      </c>
      <c r="AD391" s="348">
        <f t="shared" si="77"/>
        <v>0</v>
      </c>
      <c r="AE391" s="349">
        <f>IF(Y391&gt;0,VLOOKUP($Y391,'Reference Data 2'!$B$9:$D$71,3),0)</f>
        <v>0</v>
      </c>
      <c r="AF391" s="347">
        <f t="shared" si="78"/>
        <v>0</v>
      </c>
      <c r="AG391" s="346">
        <f t="shared" si="79"/>
        <v>0</v>
      </c>
      <c r="AH391" s="350">
        <f t="shared" si="80"/>
        <v>0</v>
      </c>
      <c r="AI391" s="351">
        <f t="shared" si="81"/>
        <v>0</v>
      </c>
      <c r="AJ391" s="352">
        <f t="shared" si="82"/>
        <v>0</v>
      </c>
      <c r="AK391" s="349">
        <f>IF(AA391&gt;0,VLOOKUP(C391,'Reference Data 1'!$N$13:$O$17,2),0)</f>
        <v>0</v>
      </c>
      <c r="AL391" s="346">
        <f t="shared" si="83"/>
        <v>0</v>
      </c>
      <c r="AM391" s="353">
        <f t="shared" si="84"/>
        <v>0</v>
      </c>
      <c r="AN391" s="354">
        <f t="shared" si="85"/>
        <v>0</v>
      </c>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c r="DN391" s="23"/>
      <c r="DO391" s="23"/>
      <c r="DP391" s="23"/>
      <c r="DQ391" s="23"/>
      <c r="DR391" s="23"/>
      <c r="DS391" s="23"/>
      <c r="DT391" s="23"/>
      <c r="DU391" s="23"/>
      <c r="DV391" s="23"/>
      <c r="DW391" s="23"/>
      <c r="DX391" s="23"/>
      <c r="DY391" s="23"/>
      <c r="DZ391" s="23"/>
      <c r="EA391" s="23"/>
      <c r="EB391" s="23"/>
      <c r="EC391" s="23"/>
      <c r="ED391" s="23"/>
      <c r="EE391" s="23"/>
      <c r="EF391" s="23"/>
      <c r="EG391" s="23"/>
      <c r="EH391" s="23"/>
      <c r="EI391" s="23"/>
      <c r="EJ391" s="23"/>
      <c r="EK391" s="23"/>
      <c r="EL391" s="23"/>
      <c r="EM391" s="23"/>
      <c r="EN391" s="23"/>
      <c r="EO391" s="23"/>
      <c r="EP391" s="23"/>
      <c r="EQ391" s="23"/>
      <c r="ER391" s="23"/>
      <c r="ES391" s="23"/>
      <c r="ET391" s="23"/>
      <c r="EU391" s="23"/>
      <c r="EV391" s="23"/>
      <c r="EW391" s="23"/>
      <c r="EX391" s="23"/>
      <c r="EY391" s="23"/>
      <c r="EZ391" s="23"/>
      <c r="FA391" s="23"/>
      <c r="FB391" s="23"/>
      <c r="FC391" s="23"/>
      <c r="FD391" s="23"/>
      <c r="FE391" s="23"/>
      <c r="FF391" s="23"/>
      <c r="FG391" s="23"/>
      <c r="FH391" s="23"/>
      <c r="FI391" s="23"/>
      <c r="FJ391" s="23"/>
      <c r="FK391" s="23"/>
      <c r="FL391" s="23"/>
      <c r="FM391" s="23"/>
      <c r="FN391" s="23"/>
      <c r="FO391" s="23"/>
      <c r="FP391" s="23"/>
      <c r="FQ391" s="23"/>
      <c r="FR391" s="23"/>
      <c r="FS391" s="23"/>
      <c r="FT391" s="23"/>
      <c r="FU391" s="23"/>
      <c r="FV391" s="23"/>
      <c r="FW391" s="23"/>
      <c r="FX391" s="23"/>
      <c r="FY391" s="23"/>
      <c r="FZ391" s="23"/>
      <c r="GA391" s="23"/>
      <c r="GB391" s="23"/>
      <c r="GC391" s="23"/>
      <c r="GD391" s="23"/>
      <c r="GE391" s="23"/>
      <c r="GF391" s="23"/>
      <c r="GG391" s="23"/>
      <c r="GH391" s="23"/>
      <c r="GI391" s="23"/>
      <c r="GJ391" s="23"/>
      <c r="GK391" s="23"/>
      <c r="GL391" s="23"/>
      <c r="GM391" s="23"/>
      <c r="GN391" s="23"/>
      <c r="GO391" s="23"/>
      <c r="GP391" s="23"/>
      <c r="GQ391" s="23"/>
      <c r="GR391" s="23"/>
      <c r="GS391" s="23"/>
      <c r="GT391" s="23"/>
      <c r="GU391" s="23"/>
      <c r="GV391" s="23"/>
      <c r="GW391" s="23"/>
      <c r="GX391" s="23"/>
      <c r="GY391" s="23"/>
      <c r="GZ391" s="23"/>
      <c r="HA391" s="23"/>
      <c r="HB391" s="23"/>
      <c r="HC391" s="23"/>
      <c r="HD391" s="23"/>
      <c r="HE391" s="23"/>
      <c r="HF391" s="23"/>
      <c r="HG391" s="23"/>
      <c r="HH391" s="23"/>
      <c r="HI391" s="23"/>
      <c r="HJ391" s="23"/>
      <c r="HK391" s="23"/>
    </row>
    <row r="392" spans="1:219" ht="13.9" customHeight="1">
      <c r="A392" s="392"/>
      <c r="B392" s="160"/>
      <c r="C392" s="161"/>
      <c r="D392" s="161"/>
      <c r="E392" s="255"/>
      <c r="F392" s="396">
        <v>0</v>
      </c>
      <c r="G392" s="181"/>
      <c r="H392" s="186"/>
      <c r="I392" s="162"/>
      <c r="J392" s="163"/>
      <c r="K392" s="164"/>
      <c r="L392" s="164"/>
      <c r="M392" s="187"/>
      <c r="N392" s="458"/>
      <c r="O392" s="463"/>
      <c r="P392" s="190"/>
      <c r="Q392" s="165"/>
      <c r="R392" s="166"/>
      <c r="S392" s="191"/>
      <c r="T392" s="195"/>
      <c r="U392" s="167"/>
      <c r="V392" s="196"/>
      <c r="W392" s="199">
        <f t="shared" si="72"/>
        <v>0</v>
      </c>
      <c r="X392" s="344">
        <f>IF(G392&gt;0,HLOOKUP(C392,'Utility Allowances'!$O$33:$S$34,2),0)</f>
        <v>0</v>
      </c>
      <c r="Y392" s="345">
        <f t="shared" si="73"/>
        <v>0</v>
      </c>
      <c r="Z392" s="168">
        <f t="shared" si="74"/>
        <v>0</v>
      </c>
      <c r="AA392" s="346">
        <f t="shared" si="75"/>
        <v>0</v>
      </c>
      <c r="AB392" s="344">
        <f>IF(Y392&gt;0,VLOOKUP($Y392,'Reference Data 2'!$B$7:$C$71,2),0)</f>
        <v>0</v>
      </c>
      <c r="AC392" s="347">
        <f t="shared" si="76"/>
        <v>0</v>
      </c>
      <c r="AD392" s="348">
        <f t="shared" si="77"/>
        <v>0</v>
      </c>
      <c r="AE392" s="349">
        <f>IF(Y392&gt;0,VLOOKUP($Y392,'Reference Data 2'!$B$9:$D$71,3),0)</f>
        <v>0</v>
      </c>
      <c r="AF392" s="347">
        <f t="shared" si="78"/>
        <v>0</v>
      </c>
      <c r="AG392" s="346">
        <f t="shared" si="79"/>
        <v>0</v>
      </c>
      <c r="AH392" s="350">
        <f t="shared" si="80"/>
        <v>0</v>
      </c>
      <c r="AI392" s="351">
        <f t="shared" si="81"/>
        <v>0</v>
      </c>
      <c r="AJ392" s="352">
        <f t="shared" si="82"/>
        <v>0</v>
      </c>
      <c r="AK392" s="349">
        <f>IF(AA392&gt;0,VLOOKUP(C392,'Reference Data 1'!$N$13:$O$17,2),0)</f>
        <v>0</v>
      </c>
      <c r="AL392" s="346">
        <f t="shared" si="83"/>
        <v>0</v>
      </c>
      <c r="AM392" s="353">
        <f t="shared" si="84"/>
        <v>0</v>
      </c>
      <c r="AN392" s="354">
        <f t="shared" si="85"/>
        <v>0</v>
      </c>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DX392" s="23"/>
      <c r="DY392" s="23"/>
      <c r="DZ392" s="23"/>
      <c r="EA392" s="23"/>
      <c r="EB392" s="23"/>
      <c r="EC392" s="23"/>
      <c r="ED392" s="23"/>
      <c r="EE392" s="23"/>
      <c r="EF392" s="23"/>
      <c r="EG392" s="23"/>
      <c r="EH392" s="23"/>
      <c r="EI392" s="23"/>
      <c r="EJ392" s="23"/>
      <c r="EK392" s="23"/>
      <c r="EL392" s="23"/>
      <c r="EM392" s="23"/>
      <c r="EN392" s="23"/>
      <c r="EO392" s="23"/>
      <c r="EP392" s="23"/>
      <c r="EQ392" s="23"/>
      <c r="ER392" s="23"/>
      <c r="ES392" s="23"/>
      <c r="ET392" s="23"/>
      <c r="EU392" s="23"/>
      <c r="EV392" s="23"/>
      <c r="EW392" s="23"/>
      <c r="EX392" s="23"/>
      <c r="EY392" s="23"/>
      <c r="EZ392" s="23"/>
      <c r="FA392" s="23"/>
      <c r="FB392" s="23"/>
      <c r="FC392" s="23"/>
      <c r="FD392" s="23"/>
      <c r="FE392" s="23"/>
      <c r="FF392" s="23"/>
      <c r="FG392" s="23"/>
      <c r="FH392" s="23"/>
      <c r="FI392" s="23"/>
      <c r="FJ392" s="23"/>
      <c r="FK392" s="23"/>
      <c r="FL392" s="23"/>
      <c r="FM392" s="23"/>
      <c r="FN392" s="23"/>
      <c r="FO392" s="23"/>
      <c r="FP392" s="23"/>
      <c r="FQ392" s="23"/>
      <c r="FR392" s="23"/>
      <c r="FS392" s="23"/>
      <c r="FT392" s="23"/>
      <c r="FU392" s="23"/>
      <c r="FV392" s="23"/>
      <c r="FW392" s="23"/>
      <c r="FX392" s="23"/>
      <c r="FY392" s="23"/>
      <c r="FZ392" s="23"/>
      <c r="GA392" s="23"/>
      <c r="GB392" s="23"/>
      <c r="GC392" s="23"/>
      <c r="GD392" s="23"/>
      <c r="GE392" s="23"/>
      <c r="GF392" s="23"/>
      <c r="GG392" s="23"/>
      <c r="GH392" s="23"/>
      <c r="GI392" s="23"/>
      <c r="GJ392" s="23"/>
      <c r="GK392" s="23"/>
      <c r="GL392" s="23"/>
      <c r="GM392" s="23"/>
      <c r="GN392" s="23"/>
      <c r="GO392" s="23"/>
      <c r="GP392" s="23"/>
      <c r="GQ392" s="23"/>
      <c r="GR392" s="23"/>
      <c r="GS392" s="23"/>
      <c r="GT392" s="23"/>
      <c r="GU392" s="23"/>
      <c r="GV392" s="23"/>
      <c r="GW392" s="23"/>
      <c r="GX392" s="23"/>
      <c r="GY392" s="23"/>
      <c r="GZ392" s="23"/>
      <c r="HA392" s="23"/>
      <c r="HB392" s="23"/>
      <c r="HC392" s="23"/>
      <c r="HD392" s="23"/>
      <c r="HE392" s="23"/>
      <c r="HF392" s="23"/>
      <c r="HG392" s="23"/>
      <c r="HH392" s="23"/>
      <c r="HI392" s="23"/>
      <c r="HJ392" s="23"/>
      <c r="HK392" s="23"/>
    </row>
    <row r="393" spans="1:219" ht="13.9" customHeight="1">
      <c r="A393" s="392"/>
      <c r="B393" s="160"/>
      <c r="C393" s="161"/>
      <c r="D393" s="161"/>
      <c r="E393" s="255"/>
      <c r="F393" s="396">
        <v>0</v>
      </c>
      <c r="G393" s="181"/>
      <c r="H393" s="186"/>
      <c r="I393" s="162"/>
      <c r="J393" s="163"/>
      <c r="K393" s="164"/>
      <c r="L393" s="164"/>
      <c r="M393" s="187"/>
      <c r="N393" s="458"/>
      <c r="O393" s="463"/>
      <c r="P393" s="190"/>
      <c r="Q393" s="165"/>
      <c r="R393" s="166"/>
      <c r="S393" s="191"/>
      <c r="T393" s="195"/>
      <c r="U393" s="167"/>
      <c r="V393" s="196"/>
      <c r="W393" s="199">
        <f t="shared" si="72"/>
        <v>0</v>
      </c>
      <c r="X393" s="344">
        <f>IF(G393&gt;0,HLOOKUP(C393,'Utility Allowances'!$O$33:$S$34,2),0)</f>
        <v>0</v>
      </c>
      <c r="Y393" s="345">
        <f t="shared" si="73"/>
        <v>0</v>
      </c>
      <c r="Z393" s="168">
        <f t="shared" si="74"/>
        <v>0</v>
      </c>
      <c r="AA393" s="346">
        <f t="shared" si="75"/>
        <v>0</v>
      </c>
      <c r="AB393" s="344">
        <f>IF(Y393&gt;0,VLOOKUP($Y393,'Reference Data 2'!$B$7:$C$71,2),0)</f>
        <v>0</v>
      </c>
      <c r="AC393" s="347">
        <f t="shared" si="76"/>
        <v>0</v>
      </c>
      <c r="AD393" s="348">
        <f t="shared" si="77"/>
        <v>0</v>
      </c>
      <c r="AE393" s="349">
        <f>IF(Y393&gt;0,VLOOKUP($Y393,'Reference Data 2'!$B$9:$D$71,3),0)</f>
        <v>0</v>
      </c>
      <c r="AF393" s="347">
        <f t="shared" si="78"/>
        <v>0</v>
      </c>
      <c r="AG393" s="346">
        <f t="shared" si="79"/>
        <v>0</v>
      </c>
      <c r="AH393" s="350">
        <f t="shared" si="80"/>
        <v>0</v>
      </c>
      <c r="AI393" s="351">
        <f t="shared" si="81"/>
        <v>0</v>
      </c>
      <c r="AJ393" s="352">
        <f t="shared" si="82"/>
        <v>0</v>
      </c>
      <c r="AK393" s="349">
        <f>IF(AA393&gt;0,VLOOKUP(C393,'Reference Data 1'!$N$13:$O$17,2),0)</f>
        <v>0</v>
      </c>
      <c r="AL393" s="346">
        <f t="shared" si="83"/>
        <v>0</v>
      </c>
      <c r="AM393" s="353">
        <f t="shared" si="84"/>
        <v>0</v>
      </c>
      <c r="AN393" s="354">
        <f t="shared" si="85"/>
        <v>0</v>
      </c>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DX393" s="23"/>
      <c r="DY393" s="23"/>
      <c r="DZ393" s="23"/>
      <c r="EA393" s="23"/>
      <c r="EB393" s="23"/>
      <c r="EC393" s="23"/>
      <c r="ED393" s="23"/>
      <c r="EE393" s="23"/>
      <c r="EF393" s="23"/>
      <c r="EG393" s="23"/>
      <c r="EH393" s="23"/>
      <c r="EI393" s="23"/>
      <c r="EJ393" s="23"/>
      <c r="EK393" s="23"/>
      <c r="EL393" s="23"/>
      <c r="EM393" s="23"/>
      <c r="EN393" s="23"/>
      <c r="EO393" s="23"/>
      <c r="EP393" s="23"/>
      <c r="EQ393" s="23"/>
      <c r="ER393" s="23"/>
      <c r="ES393" s="23"/>
      <c r="ET393" s="23"/>
      <c r="EU393" s="23"/>
      <c r="EV393" s="23"/>
      <c r="EW393" s="23"/>
      <c r="EX393" s="23"/>
      <c r="EY393" s="23"/>
      <c r="EZ393" s="23"/>
      <c r="FA393" s="23"/>
      <c r="FB393" s="23"/>
      <c r="FC393" s="23"/>
      <c r="FD393" s="23"/>
      <c r="FE393" s="23"/>
      <c r="FF393" s="23"/>
      <c r="FG393" s="23"/>
      <c r="FH393" s="23"/>
      <c r="FI393" s="23"/>
      <c r="FJ393" s="23"/>
      <c r="FK393" s="23"/>
      <c r="FL393" s="23"/>
      <c r="FM393" s="23"/>
      <c r="FN393" s="23"/>
      <c r="FO393" s="23"/>
      <c r="FP393" s="23"/>
      <c r="FQ393" s="23"/>
      <c r="FR393" s="23"/>
      <c r="FS393" s="23"/>
      <c r="FT393" s="23"/>
      <c r="FU393" s="23"/>
      <c r="FV393" s="23"/>
      <c r="FW393" s="23"/>
      <c r="FX393" s="23"/>
      <c r="FY393" s="23"/>
      <c r="FZ393" s="23"/>
      <c r="GA393" s="23"/>
      <c r="GB393" s="23"/>
      <c r="GC393" s="23"/>
      <c r="GD393" s="23"/>
      <c r="GE393" s="23"/>
      <c r="GF393" s="23"/>
      <c r="GG393" s="23"/>
      <c r="GH393" s="23"/>
      <c r="GI393" s="23"/>
      <c r="GJ393" s="23"/>
      <c r="GK393" s="23"/>
      <c r="GL393" s="23"/>
      <c r="GM393" s="23"/>
      <c r="GN393" s="23"/>
      <c r="GO393" s="23"/>
      <c r="GP393" s="23"/>
      <c r="GQ393" s="23"/>
      <c r="GR393" s="23"/>
      <c r="GS393" s="23"/>
      <c r="GT393" s="23"/>
      <c r="GU393" s="23"/>
      <c r="GV393" s="23"/>
      <c r="GW393" s="23"/>
      <c r="GX393" s="23"/>
      <c r="GY393" s="23"/>
      <c r="GZ393" s="23"/>
      <c r="HA393" s="23"/>
      <c r="HB393" s="23"/>
      <c r="HC393" s="23"/>
      <c r="HD393" s="23"/>
      <c r="HE393" s="23"/>
      <c r="HF393" s="23"/>
      <c r="HG393" s="23"/>
      <c r="HH393" s="23"/>
      <c r="HI393" s="23"/>
      <c r="HJ393" s="23"/>
      <c r="HK393" s="23"/>
    </row>
    <row r="394" spans="1:219" ht="13.9" customHeight="1">
      <c r="A394" s="392"/>
      <c r="B394" s="160"/>
      <c r="C394" s="161"/>
      <c r="D394" s="161"/>
      <c r="E394" s="255"/>
      <c r="F394" s="396">
        <v>0</v>
      </c>
      <c r="G394" s="181"/>
      <c r="H394" s="186"/>
      <c r="I394" s="162"/>
      <c r="J394" s="163"/>
      <c r="K394" s="164"/>
      <c r="L394" s="164"/>
      <c r="M394" s="187"/>
      <c r="N394" s="458"/>
      <c r="O394" s="463"/>
      <c r="P394" s="190"/>
      <c r="Q394" s="165"/>
      <c r="R394" s="166"/>
      <c r="S394" s="191"/>
      <c r="T394" s="195"/>
      <c r="U394" s="167"/>
      <c r="V394" s="196"/>
      <c r="W394" s="199">
        <f t="shared" ref="W394:W457" si="86">IF(U394&gt;0,U394/LOOKUP(T394,IncomeLimits),0)</f>
        <v>0</v>
      </c>
      <c r="X394" s="344">
        <f>IF(G394&gt;0,HLOOKUP(C394,'Utility Allowances'!$O$33:$S$34,2),0)</f>
        <v>0</v>
      </c>
      <c r="Y394" s="345">
        <f t="shared" ref="Y394:Y457" si="87">+G394+C394</f>
        <v>0</v>
      </c>
      <c r="Z394" s="168">
        <f t="shared" ref="Z394:Z457" si="88">+J394+I394</f>
        <v>0</v>
      </c>
      <c r="AA394" s="346">
        <f t="shared" ref="AA394:AA457" si="89">+H394+J394</f>
        <v>0</v>
      </c>
      <c r="AB394" s="344">
        <f>IF(Y394&gt;0,VLOOKUP($Y394,'Reference Data 2'!$B$7:$C$71,2),0)</f>
        <v>0</v>
      </c>
      <c r="AC394" s="347">
        <f t="shared" ref="AC394:AC457" si="90">+AA394-AB394</f>
        <v>0</v>
      </c>
      <c r="AD394" s="348">
        <f t="shared" ref="AD394:AD457" si="91">+IF(AC394&gt;0,AC394,0)</f>
        <v>0</v>
      </c>
      <c r="AE394" s="349">
        <f>IF(Y394&gt;0,VLOOKUP($Y394,'Reference Data 2'!$B$9:$D$71,3),0)</f>
        <v>0</v>
      </c>
      <c r="AF394" s="347">
        <f t="shared" ref="AF394:AF457" si="92">+AA394-AE394</f>
        <v>0</v>
      </c>
      <c r="AG394" s="346">
        <f t="shared" ref="AG394:AG457" si="93">+IF(AF394&gt;0,AF394,0)</f>
        <v>0</v>
      </c>
      <c r="AH394" s="350">
        <f t="shared" ref="AH394:AH457" si="94">+IF(U394&gt;0,(AA394*12)/U394,0)</f>
        <v>0</v>
      </c>
      <c r="AI394" s="351">
        <f t="shared" ref="AI394:AI457" si="95">+IF(AH394&gt;0.5,AH394,0)</f>
        <v>0</v>
      </c>
      <c r="AJ394" s="352">
        <f t="shared" ref="AJ394:AJ457" si="96">+IF(T394&gt;0,IF(C394&gt;0,T394/C394,T394),0)</f>
        <v>0</v>
      </c>
      <c r="AK394" s="349">
        <f>IF(AA394&gt;0,VLOOKUP(C394,'Reference Data 1'!$N$13:$O$17,2),0)</f>
        <v>0</v>
      </c>
      <c r="AL394" s="346">
        <f t="shared" ref="AL394:AL457" si="97">+AK394-AA394</f>
        <v>0</v>
      </c>
      <c r="AM394" s="353">
        <f t="shared" ref="AM394:AM457" si="98">+C394+E394</f>
        <v>0</v>
      </c>
      <c r="AN394" s="354">
        <f t="shared" ref="AN394:AN457" si="99">+IF(F394=1,C394+0.1,IF(F394=2,C394+0.2,0))</f>
        <v>0</v>
      </c>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3"/>
      <c r="FU394" s="23"/>
      <c r="FV394" s="23"/>
      <c r="FW394" s="23"/>
      <c r="FX394" s="23"/>
      <c r="FY394" s="23"/>
      <c r="FZ394" s="23"/>
      <c r="GA394" s="23"/>
      <c r="GB394" s="23"/>
      <c r="GC394" s="23"/>
      <c r="GD394" s="23"/>
      <c r="GE394" s="23"/>
      <c r="GF394" s="23"/>
      <c r="GG394" s="23"/>
      <c r="GH394" s="23"/>
      <c r="GI394" s="23"/>
      <c r="GJ394" s="23"/>
      <c r="GK394" s="23"/>
      <c r="GL394" s="23"/>
      <c r="GM394" s="23"/>
      <c r="GN394" s="23"/>
      <c r="GO394" s="23"/>
      <c r="GP394" s="23"/>
      <c r="GQ394" s="23"/>
      <c r="GR394" s="23"/>
      <c r="GS394" s="23"/>
      <c r="GT394" s="23"/>
      <c r="GU394" s="23"/>
      <c r="GV394" s="23"/>
      <c r="GW394" s="23"/>
      <c r="GX394" s="23"/>
      <c r="GY394" s="23"/>
      <c r="GZ394" s="23"/>
      <c r="HA394" s="23"/>
      <c r="HB394" s="23"/>
      <c r="HC394" s="23"/>
      <c r="HD394" s="23"/>
      <c r="HE394" s="23"/>
      <c r="HF394" s="23"/>
      <c r="HG394" s="23"/>
      <c r="HH394" s="23"/>
      <c r="HI394" s="23"/>
      <c r="HJ394" s="23"/>
      <c r="HK394" s="23"/>
    </row>
    <row r="395" spans="1:219" ht="13.9" customHeight="1">
      <c r="A395" s="392"/>
      <c r="B395" s="160"/>
      <c r="C395" s="161"/>
      <c r="D395" s="161"/>
      <c r="E395" s="255"/>
      <c r="F395" s="396">
        <v>0</v>
      </c>
      <c r="G395" s="181"/>
      <c r="H395" s="186"/>
      <c r="I395" s="162"/>
      <c r="J395" s="163"/>
      <c r="K395" s="164"/>
      <c r="L395" s="164"/>
      <c r="M395" s="187"/>
      <c r="N395" s="458"/>
      <c r="O395" s="463"/>
      <c r="P395" s="190"/>
      <c r="Q395" s="165"/>
      <c r="R395" s="166"/>
      <c r="S395" s="191"/>
      <c r="T395" s="195"/>
      <c r="U395" s="167"/>
      <c r="V395" s="196"/>
      <c r="W395" s="199">
        <f t="shared" si="86"/>
        <v>0</v>
      </c>
      <c r="X395" s="344">
        <f>IF(G395&gt;0,HLOOKUP(C395,'Utility Allowances'!$O$33:$S$34,2),0)</f>
        <v>0</v>
      </c>
      <c r="Y395" s="345">
        <f t="shared" si="87"/>
        <v>0</v>
      </c>
      <c r="Z395" s="168">
        <f t="shared" si="88"/>
        <v>0</v>
      </c>
      <c r="AA395" s="346">
        <f t="shared" si="89"/>
        <v>0</v>
      </c>
      <c r="AB395" s="344">
        <f>IF(Y395&gt;0,VLOOKUP($Y395,'Reference Data 2'!$B$7:$C$71,2),0)</f>
        <v>0</v>
      </c>
      <c r="AC395" s="347">
        <f t="shared" si="90"/>
        <v>0</v>
      </c>
      <c r="AD395" s="348">
        <f t="shared" si="91"/>
        <v>0</v>
      </c>
      <c r="AE395" s="349">
        <f>IF(Y395&gt;0,VLOOKUP($Y395,'Reference Data 2'!$B$9:$D$71,3),0)</f>
        <v>0</v>
      </c>
      <c r="AF395" s="347">
        <f t="shared" si="92"/>
        <v>0</v>
      </c>
      <c r="AG395" s="346">
        <f t="shared" si="93"/>
        <v>0</v>
      </c>
      <c r="AH395" s="350">
        <f t="shared" si="94"/>
        <v>0</v>
      </c>
      <c r="AI395" s="351">
        <f t="shared" si="95"/>
        <v>0</v>
      </c>
      <c r="AJ395" s="352">
        <f t="shared" si="96"/>
        <v>0</v>
      </c>
      <c r="AK395" s="349">
        <f>IF(AA395&gt;0,VLOOKUP(C395,'Reference Data 1'!$N$13:$O$17,2),0)</f>
        <v>0</v>
      </c>
      <c r="AL395" s="346">
        <f t="shared" si="97"/>
        <v>0</v>
      </c>
      <c r="AM395" s="353">
        <f t="shared" si="98"/>
        <v>0</v>
      </c>
      <c r="AN395" s="354">
        <f t="shared" si="99"/>
        <v>0</v>
      </c>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DZ395" s="23"/>
      <c r="EA395" s="23"/>
      <c r="EB395" s="23"/>
      <c r="EC395" s="23"/>
      <c r="ED395" s="23"/>
      <c r="EE395" s="23"/>
      <c r="EF395" s="23"/>
      <c r="EG395" s="23"/>
      <c r="EH395" s="23"/>
      <c r="EI395" s="23"/>
      <c r="EJ395" s="23"/>
      <c r="EK395" s="23"/>
      <c r="EL395" s="23"/>
      <c r="EM395" s="23"/>
      <c r="EN395" s="23"/>
      <c r="EO395" s="23"/>
      <c r="EP395" s="23"/>
      <c r="EQ395" s="23"/>
      <c r="ER395" s="23"/>
      <c r="ES395" s="23"/>
      <c r="ET395" s="23"/>
      <c r="EU395" s="23"/>
      <c r="EV395" s="23"/>
      <c r="EW395" s="23"/>
      <c r="EX395" s="23"/>
      <c r="EY395" s="23"/>
      <c r="EZ395" s="23"/>
      <c r="FA395" s="23"/>
      <c r="FB395" s="23"/>
      <c r="FC395" s="23"/>
      <c r="FD395" s="23"/>
      <c r="FE395" s="23"/>
      <c r="FF395" s="23"/>
      <c r="FG395" s="23"/>
      <c r="FH395" s="23"/>
      <c r="FI395" s="23"/>
      <c r="FJ395" s="23"/>
      <c r="FK395" s="23"/>
      <c r="FL395" s="23"/>
      <c r="FM395" s="23"/>
      <c r="FN395" s="23"/>
      <c r="FO395" s="23"/>
      <c r="FP395" s="23"/>
      <c r="FQ395" s="23"/>
      <c r="FR395" s="23"/>
      <c r="FS395" s="23"/>
      <c r="FT395" s="23"/>
      <c r="FU395" s="23"/>
      <c r="FV395" s="23"/>
      <c r="FW395" s="23"/>
      <c r="FX395" s="23"/>
      <c r="FY395" s="23"/>
      <c r="FZ395" s="23"/>
      <c r="GA395" s="23"/>
      <c r="GB395" s="23"/>
      <c r="GC395" s="23"/>
      <c r="GD395" s="23"/>
      <c r="GE395" s="23"/>
      <c r="GF395" s="23"/>
      <c r="GG395" s="23"/>
      <c r="GH395" s="23"/>
      <c r="GI395" s="23"/>
      <c r="GJ395" s="23"/>
      <c r="GK395" s="23"/>
      <c r="GL395" s="23"/>
      <c r="GM395" s="23"/>
      <c r="GN395" s="23"/>
      <c r="GO395" s="23"/>
      <c r="GP395" s="23"/>
      <c r="GQ395" s="23"/>
      <c r="GR395" s="23"/>
      <c r="GS395" s="23"/>
      <c r="GT395" s="23"/>
      <c r="GU395" s="23"/>
      <c r="GV395" s="23"/>
      <c r="GW395" s="23"/>
      <c r="GX395" s="23"/>
      <c r="GY395" s="23"/>
      <c r="GZ395" s="23"/>
      <c r="HA395" s="23"/>
      <c r="HB395" s="23"/>
      <c r="HC395" s="23"/>
      <c r="HD395" s="23"/>
      <c r="HE395" s="23"/>
      <c r="HF395" s="23"/>
      <c r="HG395" s="23"/>
      <c r="HH395" s="23"/>
      <c r="HI395" s="23"/>
      <c r="HJ395" s="23"/>
      <c r="HK395" s="23"/>
    </row>
    <row r="396" spans="1:219" ht="13.9" customHeight="1">
      <c r="A396" s="392"/>
      <c r="B396" s="160"/>
      <c r="C396" s="161"/>
      <c r="D396" s="161"/>
      <c r="E396" s="255"/>
      <c r="F396" s="396">
        <v>0</v>
      </c>
      <c r="G396" s="181"/>
      <c r="H396" s="186"/>
      <c r="I396" s="162"/>
      <c r="J396" s="163"/>
      <c r="K396" s="164"/>
      <c r="L396" s="164"/>
      <c r="M396" s="187"/>
      <c r="N396" s="458"/>
      <c r="O396" s="463"/>
      <c r="P396" s="190"/>
      <c r="Q396" s="165"/>
      <c r="R396" s="166"/>
      <c r="S396" s="191"/>
      <c r="T396" s="195"/>
      <c r="U396" s="167"/>
      <c r="V396" s="196"/>
      <c r="W396" s="199">
        <f t="shared" si="86"/>
        <v>0</v>
      </c>
      <c r="X396" s="344">
        <f>IF(G396&gt;0,HLOOKUP(C396,'Utility Allowances'!$O$33:$S$34,2),0)</f>
        <v>0</v>
      </c>
      <c r="Y396" s="345">
        <f t="shared" si="87"/>
        <v>0</v>
      </c>
      <c r="Z396" s="168">
        <f t="shared" si="88"/>
        <v>0</v>
      </c>
      <c r="AA396" s="346">
        <f t="shared" si="89"/>
        <v>0</v>
      </c>
      <c r="AB396" s="344">
        <f>IF(Y396&gt;0,VLOOKUP($Y396,'Reference Data 2'!$B$7:$C$71,2),0)</f>
        <v>0</v>
      </c>
      <c r="AC396" s="347">
        <f t="shared" si="90"/>
        <v>0</v>
      </c>
      <c r="AD396" s="348">
        <f t="shared" si="91"/>
        <v>0</v>
      </c>
      <c r="AE396" s="349">
        <f>IF(Y396&gt;0,VLOOKUP($Y396,'Reference Data 2'!$B$9:$D$71,3),0)</f>
        <v>0</v>
      </c>
      <c r="AF396" s="347">
        <f t="shared" si="92"/>
        <v>0</v>
      </c>
      <c r="AG396" s="346">
        <f t="shared" si="93"/>
        <v>0</v>
      </c>
      <c r="AH396" s="350">
        <f t="shared" si="94"/>
        <v>0</v>
      </c>
      <c r="AI396" s="351">
        <f t="shared" si="95"/>
        <v>0</v>
      </c>
      <c r="AJ396" s="352">
        <f t="shared" si="96"/>
        <v>0</v>
      </c>
      <c r="AK396" s="349">
        <f>IF(AA396&gt;0,VLOOKUP(C396,'Reference Data 1'!$N$13:$O$17,2),0)</f>
        <v>0</v>
      </c>
      <c r="AL396" s="346">
        <f t="shared" si="97"/>
        <v>0</v>
      </c>
      <c r="AM396" s="353">
        <f t="shared" si="98"/>
        <v>0</v>
      </c>
      <c r="AN396" s="354">
        <f t="shared" si="99"/>
        <v>0</v>
      </c>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DZ396" s="23"/>
      <c r="EA396" s="23"/>
      <c r="EB396" s="23"/>
      <c r="EC396" s="23"/>
      <c r="ED396" s="23"/>
      <c r="EE396" s="23"/>
      <c r="EF396" s="23"/>
      <c r="EG396" s="23"/>
      <c r="EH396" s="23"/>
      <c r="EI396" s="23"/>
      <c r="EJ396" s="23"/>
      <c r="EK396" s="23"/>
      <c r="EL396" s="23"/>
      <c r="EM396" s="23"/>
      <c r="EN396" s="23"/>
      <c r="EO396" s="23"/>
      <c r="EP396" s="23"/>
      <c r="EQ396" s="23"/>
      <c r="ER396" s="23"/>
      <c r="ES396" s="23"/>
      <c r="ET396" s="23"/>
      <c r="EU396" s="23"/>
      <c r="EV396" s="23"/>
      <c r="EW396" s="23"/>
      <c r="EX396" s="23"/>
      <c r="EY396" s="23"/>
      <c r="EZ396" s="23"/>
      <c r="FA396" s="23"/>
      <c r="FB396" s="23"/>
      <c r="FC396" s="23"/>
      <c r="FD396" s="23"/>
      <c r="FE396" s="23"/>
      <c r="FF396" s="23"/>
      <c r="FG396" s="23"/>
      <c r="FH396" s="23"/>
      <c r="FI396" s="23"/>
      <c r="FJ396" s="23"/>
      <c r="FK396" s="23"/>
      <c r="FL396" s="23"/>
      <c r="FM396" s="23"/>
      <c r="FN396" s="23"/>
      <c r="FO396" s="23"/>
      <c r="FP396" s="23"/>
      <c r="FQ396" s="23"/>
      <c r="FR396" s="23"/>
      <c r="FS396" s="23"/>
      <c r="FT396" s="23"/>
      <c r="FU396" s="23"/>
      <c r="FV396" s="23"/>
      <c r="FW396" s="23"/>
      <c r="FX396" s="23"/>
      <c r="FY396" s="23"/>
      <c r="FZ396" s="23"/>
      <c r="GA396" s="23"/>
      <c r="GB396" s="23"/>
      <c r="GC396" s="23"/>
      <c r="GD396" s="23"/>
      <c r="GE396" s="23"/>
      <c r="GF396" s="23"/>
      <c r="GG396" s="23"/>
      <c r="GH396" s="23"/>
      <c r="GI396" s="23"/>
      <c r="GJ396" s="23"/>
      <c r="GK396" s="23"/>
      <c r="GL396" s="23"/>
      <c r="GM396" s="23"/>
      <c r="GN396" s="23"/>
      <c r="GO396" s="23"/>
      <c r="GP396" s="23"/>
      <c r="GQ396" s="23"/>
      <c r="GR396" s="23"/>
      <c r="GS396" s="23"/>
      <c r="GT396" s="23"/>
      <c r="GU396" s="23"/>
      <c r="GV396" s="23"/>
      <c r="GW396" s="23"/>
      <c r="GX396" s="23"/>
      <c r="GY396" s="23"/>
      <c r="GZ396" s="23"/>
      <c r="HA396" s="23"/>
      <c r="HB396" s="23"/>
      <c r="HC396" s="23"/>
      <c r="HD396" s="23"/>
      <c r="HE396" s="23"/>
      <c r="HF396" s="23"/>
      <c r="HG396" s="23"/>
      <c r="HH396" s="23"/>
      <c r="HI396" s="23"/>
      <c r="HJ396" s="23"/>
      <c r="HK396" s="23"/>
    </row>
    <row r="397" spans="1:219" ht="13.9" customHeight="1">
      <c r="A397" s="392"/>
      <c r="B397" s="160"/>
      <c r="C397" s="161"/>
      <c r="D397" s="161"/>
      <c r="E397" s="255"/>
      <c r="F397" s="396">
        <v>0</v>
      </c>
      <c r="G397" s="181"/>
      <c r="H397" s="186"/>
      <c r="I397" s="162"/>
      <c r="J397" s="163"/>
      <c r="K397" s="164"/>
      <c r="L397" s="164"/>
      <c r="M397" s="187"/>
      <c r="N397" s="458"/>
      <c r="O397" s="463"/>
      <c r="P397" s="190"/>
      <c r="Q397" s="165"/>
      <c r="R397" s="166"/>
      <c r="S397" s="191"/>
      <c r="T397" s="195"/>
      <c r="U397" s="167"/>
      <c r="V397" s="196"/>
      <c r="W397" s="199">
        <f t="shared" si="86"/>
        <v>0</v>
      </c>
      <c r="X397" s="344">
        <f>IF(G397&gt;0,HLOOKUP(C397,'Utility Allowances'!$O$33:$S$34,2),0)</f>
        <v>0</v>
      </c>
      <c r="Y397" s="345">
        <f t="shared" si="87"/>
        <v>0</v>
      </c>
      <c r="Z397" s="168">
        <f t="shared" si="88"/>
        <v>0</v>
      </c>
      <c r="AA397" s="346">
        <f t="shared" si="89"/>
        <v>0</v>
      </c>
      <c r="AB397" s="344">
        <f>IF(Y397&gt;0,VLOOKUP($Y397,'Reference Data 2'!$B$7:$C$71,2),0)</f>
        <v>0</v>
      </c>
      <c r="AC397" s="347">
        <f t="shared" si="90"/>
        <v>0</v>
      </c>
      <c r="AD397" s="348">
        <f t="shared" si="91"/>
        <v>0</v>
      </c>
      <c r="AE397" s="349">
        <f>IF(Y397&gt;0,VLOOKUP($Y397,'Reference Data 2'!$B$9:$D$71,3),0)</f>
        <v>0</v>
      </c>
      <c r="AF397" s="347">
        <f t="shared" si="92"/>
        <v>0</v>
      </c>
      <c r="AG397" s="346">
        <f t="shared" si="93"/>
        <v>0</v>
      </c>
      <c r="AH397" s="350">
        <f t="shared" si="94"/>
        <v>0</v>
      </c>
      <c r="AI397" s="351">
        <f t="shared" si="95"/>
        <v>0</v>
      </c>
      <c r="AJ397" s="352">
        <f t="shared" si="96"/>
        <v>0</v>
      </c>
      <c r="AK397" s="349">
        <f>IF(AA397&gt;0,VLOOKUP(C397,'Reference Data 1'!$N$13:$O$17,2),0)</f>
        <v>0</v>
      </c>
      <c r="AL397" s="346">
        <f t="shared" si="97"/>
        <v>0</v>
      </c>
      <c r="AM397" s="353">
        <f t="shared" si="98"/>
        <v>0</v>
      </c>
      <c r="AN397" s="354">
        <f t="shared" si="99"/>
        <v>0</v>
      </c>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DZ397" s="23"/>
      <c r="EA397" s="23"/>
      <c r="EB397" s="23"/>
      <c r="EC397" s="23"/>
      <c r="ED397" s="23"/>
      <c r="EE397" s="23"/>
      <c r="EF397" s="23"/>
      <c r="EG397" s="23"/>
      <c r="EH397" s="23"/>
      <c r="EI397" s="23"/>
      <c r="EJ397" s="23"/>
      <c r="EK397" s="23"/>
      <c r="EL397" s="23"/>
      <c r="EM397" s="23"/>
      <c r="EN397" s="23"/>
      <c r="EO397" s="23"/>
      <c r="EP397" s="23"/>
      <c r="EQ397" s="23"/>
      <c r="ER397" s="23"/>
      <c r="ES397" s="23"/>
      <c r="ET397" s="23"/>
      <c r="EU397" s="23"/>
      <c r="EV397" s="23"/>
      <c r="EW397" s="23"/>
      <c r="EX397" s="23"/>
      <c r="EY397" s="23"/>
      <c r="EZ397" s="23"/>
      <c r="FA397" s="23"/>
      <c r="FB397" s="23"/>
      <c r="FC397" s="23"/>
      <c r="FD397" s="23"/>
      <c r="FE397" s="23"/>
      <c r="FF397" s="23"/>
      <c r="FG397" s="23"/>
      <c r="FH397" s="23"/>
      <c r="FI397" s="23"/>
      <c r="FJ397" s="23"/>
      <c r="FK397" s="23"/>
      <c r="FL397" s="23"/>
      <c r="FM397" s="23"/>
      <c r="FN397" s="23"/>
      <c r="FO397" s="23"/>
      <c r="FP397" s="23"/>
      <c r="FQ397" s="23"/>
      <c r="FR397" s="23"/>
      <c r="FS397" s="23"/>
      <c r="FT397" s="23"/>
      <c r="FU397" s="23"/>
      <c r="FV397" s="23"/>
      <c r="FW397" s="23"/>
      <c r="FX397" s="23"/>
      <c r="FY397" s="23"/>
      <c r="FZ397" s="23"/>
      <c r="GA397" s="23"/>
      <c r="GB397" s="23"/>
      <c r="GC397" s="23"/>
      <c r="GD397" s="23"/>
      <c r="GE397" s="23"/>
      <c r="GF397" s="23"/>
      <c r="GG397" s="23"/>
      <c r="GH397" s="23"/>
      <c r="GI397" s="23"/>
      <c r="GJ397" s="23"/>
      <c r="GK397" s="23"/>
      <c r="GL397" s="23"/>
      <c r="GM397" s="23"/>
      <c r="GN397" s="23"/>
      <c r="GO397" s="23"/>
      <c r="GP397" s="23"/>
      <c r="GQ397" s="23"/>
      <c r="GR397" s="23"/>
      <c r="GS397" s="23"/>
      <c r="GT397" s="23"/>
      <c r="GU397" s="23"/>
      <c r="GV397" s="23"/>
      <c r="GW397" s="23"/>
      <c r="GX397" s="23"/>
      <c r="GY397" s="23"/>
      <c r="GZ397" s="23"/>
      <c r="HA397" s="23"/>
      <c r="HB397" s="23"/>
      <c r="HC397" s="23"/>
      <c r="HD397" s="23"/>
      <c r="HE397" s="23"/>
      <c r="HF397" s="23"/>
      <c r="HG397" s="23"/>
      <c r="HH397" s="23"/>
      <c r="HI397" s="23"/>
      <c r="HJ397" s="23"/>
      <c r="HK397" s="23"/>
    </row>
    <row r="398" spans="1:219" ht="13.9" customHeight="1">
      <c r="A398" s="392"/>
      <c r="B398" s="160"/>
      <c r="C398" s="161"/>
      <c r="D398" s="161"/>
      <c r="E398" s="255"/>
      <c r="F398" s="396">
        <v>0</v>
      </c>
      <c r="G398" s="181"/>
      <c r="H398" s="186"/>
      <c r="I398" s="162"/>
      <c r="J398" s="163"/>
      <c r="K398" s="164"/>
      <c r="L398" s="164"/>
      <c r="M398" s="187"/>
      <c r="N398" s="458"/>
      <c r="O398" s="463"/>
      <c r="P398" s="190"/>
      <c r="Q398" s="165"/>
      <c r="R398" s="166"/>
      <c r="S398" s="191"/>
      <c r="T398" s="195"/>
      <c r="U398" s="167"/>
      <c r="V398" s="196"/>
      <c r="W398" s="199">
        <f t="shared" si="86"/>
        <v>0</v>
      </c>
      <c r="X398" s="344">
        <f>IF(G398&gt;0,HLOOKUP(C398,'Utility Allowances'!$O$33:$S$34,2),0)</f>
        <v>0</v>
      </c>
      <c r="Y398" s="345">
        <f t="shared" si="87"/>
        <v>0</v>
      </c>
      <c r="Z398" s="168">
        <f t="shared" si="88"/>
        <v>0</v>
      </c>
      <c r="AA398" s="346">
        <f t="shared" si="89"/>
        <v>0</v>
      </c>
      <c r="AB398" s="344">
        <f>IF(Y398&gt;0,VLOOKUP($Y398,'Reference Data 2'!$B$7:$C$71,2),0)</f>
        <v>0</v>
      </c>
      <c r="AC398" s="347">
        <f t="shared" si="90"/>
        <v>0</v>
      </c>
      <c r="AD398" s="348">
        <f t="shared" si="91"/>
        <v>0</v>
      </c>
      <c r="AE398" s="349">
        <f>IF(Y398&gt;0,VLOOKUP($Y398,'Reference Data 2'!$B$9:$D$71,3),0)</f>
        <v>0</v>
      </c>
      <c r="AF398" s="347">
        <f t="shared" si="92"/>
        <v>0</v>
      </c>
      <c r="AG398" s="346">
        <f t="shared" si="93"/>
        <v>0</v>
      </c>
      <c r="AH398" s="350">
        <f t="shared" si="94"/>
        <v>0</v>
      </c>
      <c r="AI398" s="351">
        <f t="shared" si="95"/>
        <v>0</v>
      </c>
      <c r="AJ398" s="352">
        <f t="shared" si="96"/>
        <v>0</v>
      </c>
      <c r="AK398" s="349">
        <f>IF(AA398&gt;0,VLOOKUP(C398,'Reference Data 1'!$N$13:$O$17,2),0)</f>
        <v>0</v>
      </c>
      <c r="AL398" s="346">
        <f t="shared" si="97"/>
        <v>0</v>
      </c>
      <c r="AM398" s="353">
        <f t="shared" si="98"/>
        <v>0</v>
      </c>
      <c r="AN398" s="354">
        <f t="shared" si="99"/>
        <v>0</v>
      </c>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c r="DN398" s="23"/>
      <c r="DO398" s="23"/>
      <c r="DP398" s="23"/>
      <c r="DQ398" s="23"/>
      <c r="DR398" s="23"/>
      <c r="DS398" s="23"/>
      <c r="DT398" s="23"/>
      <c r="DU398" s="23"/>
      <c r="DV398" s="23"/>
      <c r="DW398" s="23"/>
      <c r="DX398" s="23"/>
      <c r="DY398" s="23"/>
      <c r="DZ398" s="23"/>
      <c r="EA398" s="23"/>
      <c r="EB398" s="23"/>
      <c r="EC398" s="23"/>
      <c r="ED398" s="23"/>
      <c r="EE398" s="23"/>
      <c r="EF398" s="23"/>
      <c r="EG398" s="23"/>
      <c r="EH398" s="23"/>
      <c r="EI398" s="23"/>
      <c r="EJ398" s="23"/>
      <c r="EK398" s="23"/>
      <c r="EL398" s="23"/>
      <c r="EM398" s="23"/>
      <c r="EN398" s="23"/>
      <c r="EO398" s="23"/>
      <c r="EP398" s="23"/>
      <c r="EQ398" s="23"/>
      <c r="ER398" s="23"/>
      <c r="ES398" s="23"/>
      <c r="ET398" s="23"/>
      <c r="EU398" s="23"/>
      <c r="EV398" s="23"/>
      <c r="EW398" s="23"/>
      <c r="EX398" s="23"/>
      <c r="EY398" s="23"/>
      <c r="EZ398" s="23"/>
      <c r="FA398" s="23"/>
      <c r="FB398" s="23"/>
      <c r="FC398" s="23"/>
      <c r="FD398" s="23"/>
      <c r="FE398" s="23"/>
      <c r="FF398" s="23"/>
      <c r="FG398" s="23"/>
      <c r="FH398" s="23"/>
      <c r="FI398" s="23"/>
      <c r="FJ398" s="23"/>
      <c r="FK398" s="23"/>
      <c r="FL398" s="23"/>
      <c r="FM398" s="23"/>
      <c r="FN398" s="23"/>
      <c r="FO398" s="23"/>
      <c r="FP398" s="23"/>
      <c r="FQ398" s="23"/>
      <c r="FR398" s="23"/>
      <c r="FS398" s="23"/>
      <c r="FT398" s="23"/>
      <c r="FU398" s="23"/>
      <c r="FV398" s="23"/>
      <c r="FW398" s="23"/>
      <c r="FX398" s="23"/>
      <c r="FY398" s="23"/>
      <c r="FZ398" s="23"/>
      <c r="GA398" s="23"/>
      <c r="GB398" s="23"/>
      <c r="GC398" s="23"/>
      <c r="GD398" s="23"/>
      <c r="GE398" s="23"/>
      <c r="GF398" s="23"/>
      <c r="GG398" s="23"/>
      <c r="GH398" s="23"/>
      <c r="GI398" s="23"/>
      <c r="GJ398" s="23"/>
      <c r="GK398" s="23"/>
      <c r="GL398" s="23"/>
      <c r="GM398" s="23"/>
      <c r="GN398" s="23"/>
      <c r="GO398" s="23"/>
      <c r="GP398" s="23"/>
      <c r="GQ398" s="23"/>
      <c r="GR398" s="23"/>
      <c r="GS398" s="23"/>
      <c r="GT398" s="23"/>
      <c r="GU398" s="23"/>
      <c r="GV398" s="23"/>
      <c r="GW398" s="23"/>
      <c r="GX398" s="23"/>
      <c r="GY398" s="23"/>
      <c r="GZ398" s="23"/>
      <c r="HA398" s="23"/>
      <c r="HB398" s="23"/>
      <c r="HC398" s="23"/>
      <c r="HD398" s="23"/>
      <c r="HE398" s="23"/>
      <c r="HF398" s="23"/>
      <c r="HG398" s="23"/>
      <c r="HH398" s="23"/>
      <c r="HI398" s="23"/>
      <c r="HJ398" s="23"/>
      <c r="HK398" s="23"/>
    </row>
    <row r="399" spans="1:219" ht="13.9" customHeight="1">
      <c r="A399" s="392"/>
      <c r="B399" s="160"/>
      <c r="C399" s="161"/>
      <c r="D399" s="161"/>
      <c r="E399" s="255"/>
      <c r="F399" s="396">
        <v>0</v>
      </c>
      <c r="G399" s="181"/>
      <c r="H399" s="186"/>
      <c r="I399" s="162"/>
      <c r="J399" s="163"/>
      <c r="K399" s="164"/>
      <c r="L399" s="164"/>
      <c r="M399" s="187"/>
      <c r="N399" s="458"/>
      <c r="O399" s="463"/>
      <c r="P399" s="190"/>
      <c r="Q399" s="165"/>
      <c r="R399" s="166"/>
      <c r="S399" s="191"/>
      <c r="T399" s="195"/>
      <c r="U399" s="167"/>
      <c r="V399" s="196"/>
      <c r="W399" s="199">
        <f t="shared" si="86"/>
        <v>0</v>
      </c>
      <c r="X399" s="344">
        <f>IF(G399&gt;0,HLOOKUP(C399,'Utility Allowances'!$O$33:$S$34,2),0)</f>
        <v>0</v>
      </c>
      <c r="Y399" s="345">
        <f t="shared" si="87"/>
        <v>0</v>
      </c>
      <c r="Z399" s="168">
        <f t="shared" si="88"/>
        <v>0</v>
      </c>
      <c r="AA399" s="346">
        <f t="shared" si="89"/>
        <v>0</v>
      </c>
      <c r="AB399" s="344">
        <f>IF(Y399&gt;0,VLOOKUP($Y399,'Reference Data 2'!$B$7:$C$71,2),0)</f>
        <v>0</v>
      </c>
      <c r="AC399" s="347">
        <f t="shared" si="90"/>
        <v>0</v>
      </c>
      <c r="AD399" s="348">
        <f t="shared" si="91"/>
        <v>0</v>
      </c>
      <c r="AE399" s="349">
        <f>IF(Y399&gt;0,VLOOKUP($Y399,'Reference Data 2'!$B$9:$D$71,3),0)</f>
        <v>0</v>
      </c>
      <c r="AF399" s="347">
        <f t="shared" si="92"/>
        <v>0</v>
      </c>
      <c r="AG399" s="346">
        <f t="shared" si="93"/>
        <v>0</v>
      </c>
      <c r="AH399" s="350">
        <f t="shared" si="94"/>
        <v>0</v>
      </c>
      <c r="AI399" s="351">
        <f t="shared" si="95"/>
        <v>0</v>
      </c>
      <c r="AJ399" s="352">
        <f t="shared" si="96"/>
        <v>0</v>
      </c>
      <c r="AK399" s="349">
        <f>IF(AA399&gt;0,VLOOKUP(C399,'Reference Data 1'!$N$13:$O$17,2),0)</f>
        <v>0</v>
      </c>
      <c r="AL399" s="346">
        <f t="shared" si="97"/>
        <v>0</v>
      </c>
      <c r="AM399" s="353">
        <f t="shared" si="98"/>
        <v>0</v>
      </c>
      <c r="AN399" s="354">
        <f t="shared" si="99"/>
        <v>0</v>
      </c>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c r="DK399" s="23"/>
      <c r="DL399" s="23"/>
      <c r="DM399" s="23"/>
      <c r="DN399" s="23"/>
      <c r="DO399" s="23"/>
      <c r="DP399" s="23"/>
      <c r="DQ399" s="23"/>
      <c r="DR399" s="23"/>
      <c r="DS399" s="23"/>
      <c r="DT399" s="23"/>
      <c r="DU399" s="23"/>
      <c r="DV399" s="23"/>
      <c r="DW399" s="23"/>
      <c r="DX399" s="23"/>
      <c r="DY399" s="23"/>
      <c r="DZ399" s="23"/>
      <c r="EA399" s="23"/>
      <c r="EB399" s="23"/>
      <c r="EC399" s="23"/>
      <c r="ED399" s="23"/>
      <c r="EE399" s="23"/>
      <c r="EF399" s="23"/>
      <c r="EG399" s="23"/>
      <c r="EH399" s="23"/>
      <c r="EI399" s="23"/>
      <c r="EJ399" s="23"/>
      <c r="EK399" s="23"/>
      <c r="EL399" s="23"/>
      <c r="EM399" s="23"/>
      <c r="EN399" s="23"/>
      <c r="EO399" s="23"/>
      <c r="EP399" s="23"/>
      <c r="EQ399" s="23"/>
      <c r="ER399" s="23"/>
      <c r="ES399" s="23"/>
      <c r="ET399" s="23"/>
      <c r="EU399" s="23"/>
      <c r="EV399" s="23"/>
      <c r="EW399" s="23"/>
      <c r="EX399" s="23"/>
      <c r="EY399" s="23"/>
      <c r="EZ399" s="23"/>
      <c r="FA399" s="23"/>
      <c r="FB399" s="23"/>
      <c r="FC399" s="23"/>
      <c r="FD399" s="23"/>
      <c r="FE399" s="23"/>
      <c r="FF399" s="23"/>
      <c r="FG399" s="23"/>
      <c r="FH399" s="23"/>
      <c r="FI399" s="23"/>
      <c r="FJ399" s="23"/>
      <c r="FK399" s="23"/>
      <c r="FL399" s="23"/>
      <c r="FM399" s="23"/>
      <c r="FN399" s="23"/>
      <c r="FO399" s="23"/>
      <c r="FP399" s="23"/>
      <c r="FQ399" s="23"/>
      <c r="FR399" s="23"/>
      <c r="FS399" s="23"/>
      <c r="FT399" s="23"/>
      <c r="FU399" s="23"/>
      <c r="FV399" s="23"/>
      <c r="FW399" s="23"/>
      <c r="FX399" s="23"/>
      <c r="FY399" s="23"/>
      <c r="FZ399" s="23"/>
      <c r="GA399" s="23"/>
      <c r="GB399" s="23"/>
      <c r="GC399" s="23"/>
      <c r="GD399" s="23"/>
      <c r="GE399" s="23"/>
      <c r="GF399" s="23"/>
      <c r="GG399" s="23"/>
      <c r="GH399" s="23"/>
      <c r="GI399" s="23"/>
      <c r="GJ399" s="23"/>
      <c r="GK399" s="23"/>
      <c r="GL399" s="23"/>
      <c r="GM399" s="23"/>
      <c r="GN399" s="23"/>
      <c r="GO399" s="23"/>
      <c r="GP399" s="23"/>
      <c r="GQ399" s="23"/>
      <c r="GR399" s="23"/>
      <c r="GS399" s="23"/>
      <c r="GT399" s="23"/>
      <c r="GU399" s="23"/>
      <c r="GV399" s="23"/>
      <c r="GW399" s="23"/>
      <c r="GX399" s="23"/>
      <c r="GY399" s="23"/>
      <c r="GZ399" s="23"/>
      <c r="HA399" s="23"/>
      <c r="HB399" s="23"/>
      <c r="HC399" s="23"/>
      <c r="HD399" s="23"/>
      <c r="HE399" s="23"/>
      <c r="HF399" s="23"/>
      <c r="HG399" s="23"/>
      <c r="HH399" s="23"/>
      <c r="HI399" s="23"/>
      <c r="HJ399" s="23"/>
      <c r="HK399" s="23"/>
    </row>
    <row r="400" spans="1:219" ht="13.9" customHeight="1">
      <c r="A400" s="392"/>
      <c r="B400" s="160"/>
      <c r="C400" s="161"/>
      <c r="D400" s="161"/>
      <c r="E400" s="255"/>
      <c r="F400" s="396">
        <v>0</v>
      </c>
      <c r="G400" s="181"/>
      <c r="H400" s="186"/>
      <c r="I400" s="162"/>
      <c r="J400" s="163"/>
      <c r="K400" s="164"/>
      <c r="L400" s="164"/>
      <c r="M400" s="187"/>
      <c r="N400" s="458"/>
      <c r="O400" s="463"/>
      <c r="P400" s="190"/>
      <c r="Q400" s="165"/>
      <c r="R400" s="166"/>
      <c r="S400" s="191"/>
      <c r="T400" s="195"/>
      <c r="U400" s="167"/>
      <c r="V400" s="196"/>
      <c r="W400" s="199">
        <f t="shared" si="86"/>
        <v>0</v>
      </c>
      <c r="X400" s="344">
        <f>IF(G400&gt;0,HLOOKUP(C400,'Utility Allowances'!$O$33:$S$34,2),0)</f>
        <v>0</v>
      </c>
      <c r="Y400" s="345">
        <f t="shared" si="87"/>
        <v>0</v>
      </c>
      <c r="Z400" s="168">
        <f t="shared" si="88"/>
        <v>0</v>
      </c>
      <c r="AA400" s="346">
        <f t="shared" si="89"/>
        <v>0</v>
      </c>
      <c r="AB400" s="344">
        <f>IF(Y400&gt;0,VLOOKUP($Y400,'Reference Data 2'!$B$7:$C$71,2),0)</f>
        <v>0</v>
      </c>
      <c r="AC400" s="347">
        <f t="shared" si="90"/>
        <v>0</v>
      </c>
      <c r="AD400" s="348">
        <f t="shared" si="91"/>
        <v>0</v>
      </c>
      <c r="AE400" s="349">
        <f>IF(Y400&gt;0,VLOOKUP($Y400,'Reference Data 2'!$B$9:$D$71,3),0)</f>
        <v>0</v>
      </c>
      <c r="AF400" s="347">
        <f t="shared" si="92"/>
        <v>0</v>
      </c>
      <c r="AG400" s="346">
        <f t="shared" si="93"/>
        <v>0</v>
      </c>
      <c r="AH400" s="350">
        <f t="shared" si="94"/>
        <v>0</v>
      </c>
      <c r="AI400" s="351">
        <f t="shared" si="95"/>
        <v>0</v>
      </c>
      <c r="AJ400" s="352">
        <f t="shared" si="96"/>
        <v>0</v>
      </c>
      <c r="AK400" s="349">
        <f>IF(AA400&gt;0,VLOOKUP(C400,'Reference Data 1'!$N$13:$O$17,2),0)</f>
        <v>0</v>
      </c>
      <c r="AL400" s="346">
        <f t="shared" si="97"/>
        <v>0</v>
      </c>
      <c r="AM400" s="353">
        <f t="shared" si="98"/>
        <v>0</v>
      </c>
      <c r="AN400" s="354">
        <f t="shared" si="99"/>
        <v>0</v>
      </c>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23"/>
      <c r="DD400" s="23"/>
      <c r="DE400" s="23"/>
      <c r="DF400" s="23"/>
      <c r="DG400" s="23"/>
      <c r="DH400" s="23"/>
      <c r="DI400" s="23"/>
      <c r="DJ400" s="23"/>
      <c r="DK400" s="23"/>
      <c r="DL400" s="23"/>
      <c r="DM400" s="23"/>
      <c r="DN400" s="23"/>
      <c r="DO400" s="23"/>
      <c r="DP400" s="23"/>
      <c r="DQ400" s="23"/>
      <c r="DR400" s="23"/>
      <c r="DS400" s="23"/>
      <c r="DT400" s="23"/>
      <c r="DU400" s="23"/>
      <c r="DV400" s="23"/>
      <c r="DW400" s="23"/>
      <c r="DX400" s="23"/>
      <c r="DY400" s="23"/>
      <c r="DZ400" s="23"/>
      <c r="EA400" s="23"/>
      <c r="EB400" s="23"/>
      <c r="EC400" s="23"/>
      <c r="ED400" s="23"/>
      <c r="EE400" s="23"/>
      <c r="EF400" s="23"/>
      <c r="EG400" s="23"/>
      <c r="EH400" s="23"/>
      <c r="EI400" s="23"/>
      <c r="EJ400" s="23"/>
      <c r="EK400" s="23"/>
      <c r="EL400" s="23"/>
      <c r="EM400" s="23"/>
      <c r="EN400" s="23"/>
      <c r="EO400" s="23"/>
      <c r="EP400" s="23"/>
      <c r="EQ400" s="23"/>
      <c r="ER400" s="23"/>
      <c r="ES400" s="23"/>
      <c r="ET400" s="23"/>
      <c r="EU400" s="23"/>
      <c r="EV400" s="23"/>
      <c r="EW400" s="23"/>
      <c r="EX400" s="23"/>
      <c r="EY400" s="23"/>
      <c r="EZ400" s="23"/>
      <c r="FA400" s="23"/>
      <c r="FB400" s="23"/>
      <c r="FC400" s="23"/>
      <c r="FD400" s="23"/>
      <c r="FE400" s="23"/>
      <c r="FF400" s="23"/>
      <c r="FG400" s="23"/>
      <c r="FH400" s="23"/>
      <c r="FI400" s="23"/>
      <c r="FJ400" s="23"/>
      <c r="FK400" s="23"/>
      <c r="FL400" s="23"/>
      <c r="FM400" s="23"/>
      <c r="FN400" s="23"/>
      <c r="FO400" s="23"/>
      <c r="FP400" s="23"/>
      <c r="FQ400" s="23"/>
      <c r="FR400" s="23"/>
      <c r="FS400" s="23"/>
      <c r="FT400" s="23"/>
      <c r="FU400" s="23"/>
      <c r="FV400" s="23"/>
      <c r="FW400" s="23"/>
      <c r="FX400" s="23"/>
      <c r="FY400" s="23"/>
      <c r="FZ400" s="23"/>
      <c r="GA400" s="23"/>
      <c r="GB400" s="23"/>
      <c r="GC400" s="23"/>
      <c r="GD400" s="23"/>
      <c r="GE400" s="23"/>
      <c r="GF400" s="23"/>
      <c r="GG400" s="23"/>
      <c r="GH400" s="23"/>
      <c r="GI400" s="23"/>
      <c r="GJ400" s="23"/>
      <c r="GK400" s="23"/>
      <c r="GL400" s="23"/>
      <c r="GM400" s="23"/>
      <c r="GN400" s="23"/>
      <c r="GO400" s="23"/>
      <c r="GP400" s="23"/>
      <c r="GQ400" s="23"/>
      <c r="GR400" s="23"/>
      <c r="GS400" s="23"/>
      <c r="GT400" s="23"/>
      <c r="GU400" s="23"/>
      <c r="GV400" s="23"/>
      <c r="GW400" s="23"/>
      <c r="GX400" s="23"/>
      <c r="GY400" s="23"/>
      <c r="GZ400" s="23"/>
      <c r="HA400" s="23"/>
      <c r="HB400" s="23"/>
      <c r="HC400" s="23"/>
      <c r="HD400" s="23"/>
      <c r="HE400" s="23"/>
      <c r="HF400" s="23"/>
      <c r="HG400" s="23"/>
      <c r="HH400" s="23"/>
      <c r="HI400" s="23"/>
      <c r="HJ400" s="23"/>
      <c r="HK400" s="23"/>
    </row>
    <row r="401" spans="1:219" ht="13.9" customHeight="1">
      <c r="A401" s="392"/>
      <c r="B401" s="160"/>
      <c r="C401" s="161"/>
      <c r="D401" s="161"/>
      <c r="E401" s="255"/>
      <c r="F401" s="396">
        <v>0</v>
      </c>
      <c r="G401" s="181"/>
      <c r="H401" s="186"/>
      <c r="I401" s="162"/>
      <c r="J401" s="163"/>
      <c r="K401" s="164"/>
      <c r="L401" s="164"/>
      <c r="M401" s="187"/>
      <c r="N401" s="458"/>
      <c r="O401" s="463"/>
      <c r="P401" s="190"/>
      <c r="Q401" s="165"/>
      <c r="R401" s="166"/>
      <c r="S401" s="191"/>
      <c r="T401" s="195"/>
      <c r="U401" s="167"/>
      <c r="V401" s="196"/>
      <c r="W401" s="199">
        <f t="shared" si="86"/>
        <v>0</v>
      </c>
      <c r="X401" s="344">
        <f>IF(G401&gt;0,HLOOKUP(C401,'Utility Allowances'!$O$33:$S$34,2),0)</f>
        <v>0</v>
      </c>
      <c r="Y401" s="345">
        <f t="shared" si="87"/>
        <v>0</v>
      </c>
      <c r="Z401" s="168">
        <f t="shared" si="88"/>
        <v>0</v>
      </c>
      <c r="AA401" s="346">
        <f t="shared" si="89"/>
        <v>0</v>
      </c>
      <c r="AB401" s="344">
        <f>IF(Y401&gt;0,VLOOKUP($Y401,'Reference Data 2'!$B$7:$C$71,2),0)</f>
        <v>0</v>
      </c>
      <c r="AC401" s="347">
        <f t="shared" si="90"/>
        <v>0</v>
      </c>
      <c r="AD401" s="348">
        <f t="shared" si="91"/>
        <v>0</v>
      </c>
      <c r="AE401" s="349">
        <f>IF(Y401&gt;0,VLOOKUP($Y401,'Reference Data 2'!$B$9:$D$71,3),0)</f>
        <v>0</v>
      </c>
      <c r="AF401" s="347">
        <f t="shared" si="92"/>
        <v>0</v>
      </c>
      <c r="AG401" s="346">
        <f t="shared" si="93"/>
        <v>0</v>
      </c>
      <c r="AH401" s="350">
        <f t="shared" si="94"/>
        <v>0</v>
      </c>
      <c r="AI401" s="351">
        <f t="shared" si="95"/>
        <v>0</v>
      </c>
      <c r="AJ401" s="352">
        <f t="shared" si="96"/>
        <v>0</v>
      </c>
      <c r="AK401" s="349">
        <f>IF(AA401&gt;0,VLOOKUP(C401,'Reference Data 1'!$N$13:$O$17,2),0)</f>
        <v>0</v>
      </c>
      <c r="AL401" s="346">
        <f t="shared" si="97"/>
        <v>0</v>
      </c>
      <c r="AM401" s="353">
        <f t="shared" si="98"/>
        <v>0</v>
      </c>
      <c r="AN401" s="354">
        <f t="shared" si="99"/>
        <v>0</v>
      </c>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c r="DL401" s="23"/>
      <c r="DM401" s="23"/>
      <c r="DN401" s="23"/>
      <c r="DO401" s="23"/>
      <c r="DP401" s="23"/>
      <c r="DQ401" s="23"/>
      <c r="DR401" s="23"/>
      <c r="DS401" s="23"/>
      <c r="DT401" s="23"/>
      <c r="DU401" s="23"/>
      <c r="DV401" s="23"/>
      <c r="DW401" s="23"/>
      <c r="DX401" s="23"/>
      <c r="DY401" s="23"/>
      <c r="DZ401" s="23"/>
      <c r="EA401" s="23"/>
      <c r="EB401" s="23"/>
      <c r="EC401" s="23"/>
      <c r="ED401" s="23"/>
      <c r="EE401" s="23"/>
      <c r="EF401" s="23"/>
      <c r="EG401" s="23"/>
      <c r="EH401" s="23"/>
      <c r="EI401" s="23"/>
      <c r="EJ401" s="23"/>
      <c r="EK401" s="23"/>
      <c r="EL401" s="23"/>
      <c r="EM401" s="23"/>
      <c r="EN401" s="23"/>
      <c r="EO401" s="23"/>
      <c r="EP401" s="23"/>
      <c r="EQ401" s="23"/>
      <c r="ER401" s="23"/>
      <c r="ES401" s="23"/>
      <c r="ET401" s="23"/>
      <c r="EU401" s="23"/>
      <c r="EV401" s="23"/>
      <c r="EW401" s="23"/>
      <c r="EX401" s="23"/>
      <c r="EY401" s="23"/>
      <c r="EZ401" s="23"/>
      <c r="FA401" s="23"/>
      <c r="FB401" s="23"/>
      <c r="FC401" s="23"/>
      <c r="FD401" s="23"/>
      <c r="FE401" s="23"/>
      <c r="FF401" s="23"/>
      <c r="FG401" s="23"/>
      <c r="FH401" s="23"/>
      <c r="FI401" s="23"/>
      <c r="FJ401" s="23"/>
      <c r="FK401" s="23"/>
      <c r="FL401" s="23"/>
      <c r="FM401" s="23"/>
      <c r="FN401" s="23"/>
      <c r="FO401" s="23"/>
      <c r="FP401" s="23"/>
      <c r="FQ401" s="23"/>
      <c r="FR401" s="23"/>
      <c r="FS401" s="23"/>
      <c r="FT401" s="23"/>
      <c r="FU401" s="23"/>
      <c r="FV401" s="23"/>
      <c r="FW401" s="23"/>
      <c r="FX401" s="23"/>
      <c r="FY401" s="23"/>
      <c r="FZ401" s="23"/>
      <c r="GA401" s="23"/>
      <c r="GB401" s="23"/>
      <c r="GC401" s="23"/>
      <c r="GD401" s="23"/>
      <c r="GE401" s="23"/>
      <c r="GF401" s="23"/>
      <c r="GG401" s="23"/>
      <c r="GH401" s="23"/>
      <c r="GI401" s="23"/>
      <c r="GJ401" s="23"/>
      <c r="GK401" s="23"/>
      <c r="GL401" s="23"/>
      <c r="GM401" s="23"/>
      <c r="GN401" s="23"/>
      <c r="GO401" s="23"/>
      <c r="GP401" s="23"/>
      <c r="GQ401" s="23"/>
      <c r="GR401" s="23"/>
      <c r="GS401" s="23"/>
      <c r="GT401" s="23"/>
      <c r="GU401" s="23"/>
      <c r="GV401" s="23"/>
      <c r="GW401" s="23"/>
      <c r="GX401" s="23"/>
      <c r="GY401" s="23"/>
      <c r="GZ401" s="23"/>
      <c r="HA401" s="23"/>
      <c r="HB401" s="23"/>
      <c r="HC401" s="23"/>
      <c r="HD401" s="23"/>
      <c r="HE401" s="23"/>
      <c r="HF401" s="23"/>
      <c r="HG401" s="23"/>
      <c r="HH401" s="23"/>
      <c r="HI401" s="23"/>
      <c r="HJ401" s="23"/>
      <c r="HK401" s="23"/>
    </row>
    <row r="402" spans="1:219" ht="13.9" customHeight="1">
      <c r="A402" s="392"/>
      <c r="B402" s="160"/>
      <c r="C402" s="161"/>
      <c r="D402" s="161"/>
      <c r="E402" s="255"/>
      <c r="F402" s="396">
        <v>0</v>
      </c>
      <c r="G402" s="181"/>
      <c r="H402" s="186"/>
      <c r="I402" s="162"/>
      <c r="J402" s="163"/>
      <c r="K402" s="164"/>
      <c r="L402" s="164"/>
      <c r="M402" s="187"/>
      <c r="N402" s="458"/>
      <c r="O402" s="463"/>
      <c r="P402" s="190"/>
      <c r="Q402" s="165"/>
      <c r="R402" s="166"/>
      <c r="S402" s="191"/>
      <c r="T402" s="195"/>
      <c r="U402" s="167"/>
      <c r="V402" s="196"/>
      <c r="W402" s="199">
        <f t="shared" si="86"/>
        <v>0</v>
      </c>
      <c r="X402" s="344">
        <f>IF(G402&gt;0,HLOOKUP(C402,'Utility Allowances'!$O$33:$S$34,2),0)</f>
        <v>0</v>
      </c>
      <c r="Y402" s="345">
        <f t="shared" si="87"/>
        <v>0</v>
      </c>
      <c r="Z402" s="168">
        <f t="shared" si="88"/>
        <v>0</v>
      </c>
      <c r="AA402" s="346">
        <f t="shared" si="89"/>
        <v>0</v>
      </c>
      <c r="AB402" s="344">
        <f>IF(Y402&gt;0,VLOOKUP($Y402,'Reference Data 2'!$B$7:$C$71,2),0)</f>
        <v>0</v>
      </c>
      <c r="AC402" s="347">
        <f t="shared" si="90"/>
        <v>0</v>
      </c>
      <c r="AD402" s="348">
        <f t="shared" si="91"/>
        <v>0</v>
      </c>
      <c r="AE402" s="349">
        <f>IF(Y402&gt;0,VLOOKUP($Y402,'Reference Data 2'!$B$9:$D$71,3),0)</f>
        <v>0</v>
      </c>
      <c r="AF402" s="347">
        <f t="shared" si="92"/>
        <v>0</v>
      </c>
      <c r="AG402" s="346">
        <f t="shared" si="93"/>
        <v>0</v>
      </c>
      <c r="AH402" s="350">
        <f t="shared" si="94"/>
        <v>0</v>
      </c>
      <c r="AI402" s="351">
        <f t="shared" si="95"/>
        <v>0</v>
      </c>
      <c r="AJ402" s="352">
        <f t="shared" si="96"/>
        <v>0</v>
      </c>
      <c r="AK402" s="349">
        <f>IF(AA402&gt;0,VLOOKUP(C402,'Reference Data 1'!$N$13:$O$17,2),0)</f>
        <v>0</v>
      </c>
      <c r="AL402" s="346">
        <f t="shared" si="97"/>
        <v>0</v>
      </c>
      <c r="AM402" s="353">
        <f t="shared" si="98"/>
        <v>0</v>
      </c>
      <c r="AN402" s="354">
        <f t="shared" si="99"/>
        <v>0</v>
      </c>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c r="DK402" s="23"/>
      <c r="DL402" s="23"/>
      <c r="DM402" s="23"/>
      <c r="DN402" s="23"/>
      <c r="DO402" s="23"/>
      <c r="DP402" s="23"/>
      <c r="DQ402" s="23"/>
      <c r="DR402" s="23"/>
      <c r="DS402" s="23"/>
      <c r="DT402" s="23"/>
      <c r="DU402" s="23"/>
      <c r="DV402" s="23"/>
      <c r="DW402" s="23"/>
      <c r="DX402" s="23"/>
      <c r="DY402" s="23"/>
      <c r="DZ402" s="23"/>
      <c r="EA402" s="23"/>
      <c r="EB402" s="23"/>
      <c r="EC402" s="23"/>
      <c r="ED402" s="23"/>
      <c r="EE402" s="23"/>
      <c r="EF402" s="23"/>
      <c r="EG402" s="23"/>
      <c r="EH402" s="23"/>
      <c r="EI402" s="23"/>
      <c r="EJ402" s="23"/>
      <c r="EK402" s="23"/>
      <c r="EL402" s="23"/>
      <c r="EM402" s="23"/>
      <c r="EN402" s="23"/>
      <c r="EO402" s="23"/>
      <c r="EP402" s="23"/>
      <c r="EQ402" s="23"/>
      <c r="ER402" s="23"/>
      <c r="ES402" s="23"/>
      <c r="ET402" s="23"/>
      <c r="EU402" s="23"/>
      <c r="EV402" s="23"/>
      <c r="EW402" s="23"/>
      <c r="EX402" s="23"/>
      <c r="EY402" s="23"/>
      <c r="EZ402" s="23"/>
      <c r="FA402" s="23"/>
      <c r="FB402" s="23"/>
      <c r="FC402" s="23"/>
      <c r="FD402" s="23"/>
      <c r="FE402" s="23"/>
      <c r="FF402" s="23"/>
      <c r="FG402" s="23"/>
      <c r="FH402" s="23"/>
      <c r="FI402" s="23"/>
      <c r="FJ402" s="23"/>
      <c r="FK402" s="23"/>
      <c r="FL402" s="23"/>
      <c r="FM402" s="23"/>
      <c r="FN402" s="23"/>
      <c r="FO402" s="23"/>
      <c r="FP402" s="23"/>
      <c r="FQ402" s="23"/>
      <c r="FR402" s="23"/>
      <c r="FS402" s="23"/>
      <c r="FT402" s="23"/>
      <c r="FU402" s="23"/>
      <c r="FV402" s="23"/>
      <c r="FW402" s="23"/>
      <c r="FX402" s="23"/>
      <c r="FY402" s="23"/>
      <c r="FZ402" s="23"/>
      <c r="GA402" s="23"/>
      <c r="GB402" s="23"/>
      <c r="GC402" s="23"/>
      <c r="GD402" s="23"/>
      <c r="GE402" s="23"/>
      <c r="GF402" s="23"/>
      <c r="GG402" s="23"/>
      <c r="GH402" s="23"/>
      <c r="GI402" s="23"/>
      <c r="GJ402" s="23"/>
      <c r="GK402" s="23"/>
      <c r="GL402" s="23"/>
      <c r="GM402" s="23"/>
      <c r="GN402" s="23"/>
      <c r="GO402" s="23"/>
      <c r="GP402" s="23"/>
      <c r="GQ402" s="23"/>
      <c r="GR402" s="23"/>
      <c r="GS402" s="23"/>
      <c r="GT402" s="23"/>
      <c r="GU402" s="23"/>
      <c r="GV402" s="23"/>
      <c r="GW402" s="23"/>
      <c r="GX402" s="23"/>
      <c r="GY402" s="23"/>
      <c r="GZ402" s="23"/>
      <c r="HA402" s="23"/>
      <c r="HB402" s="23"/>
      <c r="HC402" s="23"/>
      <c r="HD402" s="23"/>
      <c r="HE402" s="23"/>
      <c r="HF402" s="23"/>
      <c r="HG402" s="23"/>
      <c r="HH402" s="23"/>
      <c r="HI402" s="23"/>
      <c r="HJ402" s="23"/>
      <c r="HK402" s="23"/>
    </row>
    <row r="403" spans="1:219" ht="13.9" customHeight="1">
      <c r="A403" s="392"/>
      <c r="B403" s="160"/>
      <c r="C403" s="161"/>
      <c r="D403" s="161"/>
      <c r="E403" s="255"/>
      <c r="F403" s="396">
        <v>0</v>
      </c>
      <c r="G403" s="181"/>
      <c r="H403" s="186"/>
      <c r="I403" s="162"/>
      <c r="J403" s="163"/>
      <c r="K403" s="164"/>
      <c r="L403" s="164"/>
      <c r="M403" s="187"/>
      <c r="N403" s="458"/>
      <c r="O403" s="463"/>
      <c r="P403" s="190"/>
      <c r="Q403" s="165"/>
      <c r="R403" s="166"/>
      <c r="S403" s="191"/>
      <c r="T403" s="195"/>
      <c r="U403" s="167"/>
      <c r="V403" s="196"/>
      <c r="W403" s="199">
        <f t="shared" si="86"/>
        <v>0</v>
      </c>
      <c r="X403" s="344">
        <f>IF(G403&gt;0,HLOOKUP(C403,'Utility Allowances'!$O$33:$S$34,2),0)</f>
        <v>0</v>
      </c>
      <c r="Y403" s="345">
        <f t="shared" si="87"/>
        <v>0</v>
      </c>
      <c r="Z403" s="168">
        <f t="shared" si="88"/>
        <v>0</v>
      </c>
      <c r="AA403" s="346">
        <f t="shared" si="89"/>
        <v>0</v>
      </c>
      <c r="AB403" s="344">
        <f>IF(Y403&gt;0,VLOOKUP($Y403,'Reference Data 2'!$B$7:$C$71,2),0)</f>
        <v>0</v>
      </c>
      <c r="AC403" s="347">
        <f t="shared" si="90"/>
        <v>0</v>
      </c>
      <c r="AD403" s="348">
        <f t="shared" si="91"/>
        <v>0</v>
      </c>
      <c r="AE403" s="349">
        <f>IF(Y403&gt;0,VLOOKUP($Y403,'Reference Data 2'!$B$9:$D$71,3),0)</f>
        <v>0</v>
      </c>
      <c r="AF403" s="347">
        <f t="shared" si="92"/>
        <v>0</v>
      </c>
      <c r="AG403" s="346">
        <f t="shared" si="93"/>
        <v>0</v>
      </c>
      <c r="AH403" s="350">
        <f t="shared" si="94"/>
        <v>0</v>
      </c>
      <c r="AI403" s="351">
        <f t="shared" si="95"/>
        <v>0</v>
      </c>
      <c r="AJ403" s="352">
        <f t="shared" si="96"/>
        <v>0</v>
      </c>
      <c r="AK403" s="349">
        <f>IF(AA403&gt;0,VLOOKUP(C403,'Reference Data 1'!$N$13:$O$17,2),0)</f>
        <v>0</v>
      </c>
      <c r="AL403" s="346">
        <f t="shared" si="97"/>
        <v>0</v>
      </c>
      <c r="AM403" s="353">
        <f t="shared" si="98"/>
        <v>0</v>
      </c>
      <c r="AN403" s="354">
        <f t="shared" si="99"/>
        <v>0</v>
      </c>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c r="CM403" s="23"/>
      <c r="CN403" s="23"/>
      <c r="CO403" s="23"/>
      <c r="CP403" s="23"/>
      <c r="CQ403" s="23"/>
      <c r="CR403" s="23"/>
      <c r="CS403" s="23"/>
      <c r="CT403" s="23"/>
      <c r="CU403" s="23"/>
      <c r="CV403" s="23"/>
      <c r="CW403" s="23"/>
      <c r="CX403" s="23"/>
      <c r="CY403" s="23"/>
      <c r="CZ403" s="23"/>
      <c r="DA403" s="23"/>
      <c r="DB403" s="23"/>
      <c r="DC403" s="23"/>
      <c r="DD403" s="23"/>
      <c r="DE403" s="23"/>
      <c r="DF403" s="23"/>
      <c r="DG403" s="23"/>
      <c r="DH403" s="23"/>
      <c r="DI403" s="23"/>
      <c r="DJ403" s="23"/>
      <c r="DK403" s="23"/>
      <c r="DL403" s="23"/>
      <c r="DM403" s="23"/>
      <c r="DN403" s="23"/>
      <c r="DO403" s="23"/>
      <c r="DP403" s="23"/>
      <c r="DQ403" s="23"/>
      <c r="DR403" s="23"/>
      <c r="DS403" s="23"/>
      <c r="DT403" s="23"/>
      <c r="DU403" s="23"/>
      <c r="DV403" s="23"/>
      <c r="DW403" s="23"/>
      <c r="DX403" s="23"/>
      <c r="DY403" s="23"/>
      <c r="DZ403" s="23"/>
      <c r="EA403" s="23"/>
      <c r="EB403" s="23"/>
      <c r="EC403" s="23"/>
      <c r="ED403" s="23"/>
      <c r="EE403" s="23"/>
      <c r="EF403" s="23"/>
      <c r="EG403" s="23"/>
      <c r="EH403" s="23"/>
      <c r="EI403" s="23"/>
      <c r="EJ403" s="23"/>
      <c r="EK403" s="23"/>
      <c r="EL403" s="23"/>
      <c r="EM403" s="23"/>
      <c r="EN403" s="23"/>
      <c r="EO403" s="23"/>
      <c r="EP403" s="23"/>
      <c r="EQ403" s="23"/>
      <c r="ER403" s="23"/>
      <c r="ES403" s="23"/>
      <c r="ET403" s="23"/>
      <c r="EU403" s="23"/>
      <c r="EV403" s="23"/>
      <c r="EW403" s="23"/>
      <c r="EX403" s="23"/>
      <c r="EY403" s="23"/>
      <c r="EZ403" s="23"/>
      <c r="FA403" s="23"/>
      <c r="FB403" s="23"/>
      <c r="FC403" s="23"/>
      <c r="FD403" s="23"/>
      <c r="FE403" s="23"/>
      <c r="FF403" s="23"/>
      <c r="FG403" s="23"/>
      <c r="FH403" s="23"/>
      <c r="FI403" s="23"/>
      <c r="FJ403" s="23"/>
      <c r="FK403" s="23"/>
      <c r="FL403" s="23"/>
      <c r="FM403" s="23"/>
      <c r="FN403" s="23"/>
      <c r="FO403" s="23"/>
      <c r="FP403" s="23"/>
      <c r="FQ403" s="23"/>
      <c r="FR403" s="23"/>
      <c r="FS403" s="23"/>
      <c r="FT403" s="23"/>
      <c r="FU403" s="23"/>
      <c r="FV403" s="23"/>
      <c r="FW403" s="23"/>
      <c r="FX403" s="23"/>
      <c r="FY403" s="23"/>
      <c r="FZ403" s="23"/>
      <c r="GA403" s="23"/>
      <c r="GB403" s="23"/>
      <c r="GC403" s="23"/>
      <c r="GD403" s="23"/>
      <c r="GE403" s="23"/>
      <c r="GF403" s="23"/>
      <c r="GG403" s="23"/>
      <c r="GH403" s="23"/>
      <c r="GI403" s="23"/>
      <c r="GJ403" s="23"/>
      <c r="GK403" s="23"/>
      <c r="GL403" s="23"/>
      <c r="GM403" s="23"/>
      <c r="GN403" s="23"/>
      <c r="GO403" s="23"/>
      <c r="GP403" s="23"/>
      <c r="GQ403" s="23"/>
      <c r="GR403" s="23"/>
      <c r="GS403" s="23"/>
      <c r="GT403" s="23"/>
      <c r="GU403" s="23"/>
      <c r="GV403" s="23"/>
      <c r="GW403" s="23"/>
      <c r="GX403" s="23"/>
      <c r="GY403" s="23"/>
      <c r="GZ403" s="23"/>
      <c r="HA403" s="23"/>
      <c r="HB403" s="23"/>
      <c r="HC403" s="23"/>
      <c r="HD403" s="23"/>
      <c r="HE403" s="23"/>
      <c r="HF403" s="23"/>
      <c r="HG403" s="23"/>
      <c r="HH403" s="23"/>
      <c r="HI403" s="23"/>
      <c r="HJ403" s="23"/>
      <c r="HK403" s="23"/>
    </row>
    <row r="404" spans="1:219" ht="13.9" customHeight="1">
      <c r="A404" s="392"/>
      <c r="B404" s="160"/>
      <c r="C404" s="161"/>
      <c r="D404" s="161"/>
      <c r="E404" s="255"/>
      <c r="F404" s="396">
        <v>0</v>
      </c>
      <c r="G404" s="181"/>
      <c r="H404" s="186"/>
      <c r="I404" s="162"/>
      <c r="J404" s="163"/>
      <c r="K404" s="164"/>
      <c r="L404" s="164"/>
      <c r="M404" s="187"/>
      <c r="N404" s="458"/>
      <c r="O404" s="463"/>
      <c r="P404" s="190"/>
      <c r="Q404" s="165"/>
      <c r="R404" s="166"/>
      <c r="S404" s="191"/>
      <c r="T404" s="195"/>
      <c r="U404" s="167"/>
      <c r="V404" s="196"/>
      <c r="W404" s="199">
        <f t="shared" si="86"/>
        <v>0</v>
      </c>
      <c r="X404" s="344">
        <f>IF(G404&gt;0,HLOOKUP(C404,'Utility Allowances'!$O$33:$S$34,2),0)</f>
        <v>0</v>
      </c>
      <c r="Y404" s="345">
        <f t="shared" si="87"/>
        <v>0</v>
      </c>
      <c r="Z404" s="168">
        <f t="shared" si="88"/>
        <v>0</v>
      </c>
      <c r="AA404" s="346">
        <f t="shared" si="89"/>
        <v>0</v>
      </c>
      <c r="AB404" s="344">
        <f>IF(Y404&gt;0,VLOOKUP($Y404,'Reference Data 2'!$B$7:$C$71,2),0)</f>
        <v>0</v>
      </c>
      <c r="AC404" s="347">
        <f t="shared" si="90"/>
        <v>0</v>
      </c>
      <c r="AD404" s="348">
        <f t="shared" si="91"/>
        <v>0</v>
      </c>
      <c r="AE404" s="349">
        <f>IF(Y404&gt;0,VLOOKUP($Y404,'Reference Data 2'!$B$9:$D$71,3),0)</f>
        <v>0</v>
      </c>
      <c r="AF404" s="347">
        <f t="shared" si="92"/>
        <v>0</v>
      </c>
      <c r="AG404" s="346">
        <f t="shared" si="93"/>
        <v>0</v>
      </c>
      <c r="AH404" s="350">
        <f t="shared" si="94"/>
        <v>0</v>
      </c>
      <c r="AI404" s="351">
        <f t="shared" si="95"/>
        <v>0</v>
      </c>
      <c r="AJ404" s="352">
        <f t="shared" si="96"/>
        <v>0</v>
      </c>
      <c r="AK404" s="349">
        <f>IF(AA404&gt;0,VLOOKUP(C404,'Reference Data 1'!$N$13:$O$17,2),0)</f>
        <v>0</v>
      </c>
      <c r="AL404" s="346">
        <f t="shared" si="97"/>
        <v>0</v>
      </c>
      <c r="AM404" s="353">
        <f t="shared" si="98"/>
        <v>0</v>
      </c>
      <c r="AN404" s="354">
        <f t="shared" si="99"/>
        <v>0</v>
      </c>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c r="CR404" s="23"/>
      <c r="CS404" s="23"/>
      <c r="CT404" s="23"/>
      <c r="CU404" s="23"/>
      <c r="CV404" s="23"/>
      <c r="CW404" s="23"/>
      <c r="CX404" s="23"/>
      <c r="CY404" s="23"/>
      <c r="CZ404" s="23"/>
      <c r="DA404" s="23"/>
      <c r="DB404" s="23"/>
      <c r="DC404" s="23"/>
      <c r="DD404" s="23"/>
      <c r="DE404" s="23"/>
      <c r="DF404" s="23"/>
      <c r="DG404" s="23"/>
      <c r="DH404" s="23"/>
      <c r="DI404" s="23"/>
      <c r="DJ404" s="23"/>
      <c r="DK404" s="23"/>
      <c r="DL404" s="23"/>
      <c r="DM404" s="23"/>
      <c r="DN404" s="23"/>
      <c r="DO404" s="23"/>
      <c r="DP404" s="23"/>
      <c r="DQ404" s="23"/>
      <c r="DR404" s="23"/>
      <c r="DS404" s="23"/>
      <c r="DT404" s="23"/>
      <c r="DU404" s="23"/>
      <c r="DV404" s="23"/>
      <c r="DW404" s="23"/>
      <c r="DX404" s="23"/>
      <c r="DY404" s="23"/>
      <c r="DZ404" s="23"/>
      <c r="EA404" s="23"/>
      <c r="EB404" s="23"/>
      <c r="EC404" s="23"/>
      <c r="ED404" s="23"/>
      <c r="EE404" s="23"/>
      <c r="EF404" s="23"/>
      <c r="EG404" s="23"/>
      <c r="EH404" s="23"/>
      <c r="EI404" s="23"/>
      <c r="EJ404" s="23"/>
      <c r="EK404" s="23"/>
      <c r="EL404" s="23"/>
      <c r="EM404" s="23"/>
      <c r="EN404" s="23"/>
      <c r="EO404" s="23"/>
      <c r="EP404" s="23"/>
      <c r="EQ404" s="23"/>
      <c r="ER404" s="23"/>
      <c r="ES404" s="23"/>
      <c r="ET404" s="23"/>
      <c r="EU404" s="23"/>
      <c r="EV404" s="23"/>
      <c r="EW404" s="23"/>
      <c r="EX404" s="23"/>
      <c r="EY404" s="23"/>
      <c r="EZ404" s="23"/>
      <c r="FA404" s="23"/>
      <c r="FB404" s="23"/>
      <c r="FC404" s="23"/>
      <c r="FD404" s="23"/>
      <c r="FE404" s="23"/>
      <c r="FF404" s="23"/>
      <c r="FG404" s="23"/>
      <c r="FH404" s="23"/>
      <c r="FI404" s="23"/>
      <c r="FJ404" s="23"/>
      <c r="FK404" s="23"/>
      <c r="FL404" s="23"/>
      <c r="FM404" s="23"/>
      <c r="FN404" s="23"/>
      <c r="FO404" s="23"/>
      <c r="FP404" s="23"/>
      <c r="FQ404" s="23"/>
      <c r="FR404" s="23"/>
      <c r="FS404" s="23"/>
      <c r="FT404" s="23"/>
      <c r="FU404" s="23"/>
      <c r="FV404" s="23"/>
      <c r="FW404" s="23"/>
      <c r="FX404" s="23"/>
      <c r="FY404" s="23"/>
      <c r="FZ404" s="23"/>
      <c r="GA404" s="23"/>
      <c r="GB404" s="23"/>
      <c r="GC404" s="23"/>
      <c r="GD404" s="23"/>
      <c r="GE404" s="23"/>
      <c r="GF404" s="23"/>
      <c r="GG404" s="23"/>
      <c r="GH404" s="23"/>
      <c r="GI404" s="23"/>
      <c r="GJ404" s="23"/>
      <c r="GK404" s="23"/>
      <c r="GL404" s="23"/>
      <c r="GM404" s="23"/>
      <c r="GN404" s="23"/>
      <c r="GO404" s="23"/>
      <c r="GP404" s="23"/>
      <c r="GQ404" s="23"/>
      <c r="GR404" s="23"/>
      <c r="GS404" s="23"/>
      <c r="GT404" s="23"/>
      <c r="GU404" s="23"/>
      <c r="GV404" s="23"/>
      <c r="GW404" s="23"/>
      <c r="GX404" s="23"/>
      <c r="GY404" s="23"/>
      <c r="GZ404" s="23"/>
      <c r="HA404" s="23"/>
      <c r="HB404" s="23"/>
      <c r="HC404" s="23"/>
      <c r="HD404" s="23"/>
      <c r="HE404" s="23"/>
      <c r="HF404" s="23"/>
      <c r="HG404" s="23"/>
      <c r="HH404" s="23"/>
      <c r="HI404" s="23"/>
      <c r="HJ404" s="23"/>
      <c r="HK404" s="23"/>
    </row>
    <row r="405" spans="1:219" ht="13.9" customHeight="1">
      <c r="A405" s="392"/>
      <c r="B405" s="160"/>
      <c r="C405" s="161"/>
      <c r="D405" s="161"/>
      <c r="E405" s="255"/>
      <c r="F405" s="396">
        <v>0</v>
      </c>
      <c r="G405" s="181"/>
      <c r="H405" s="186"/>
      <c r="I405" s="162"/>
      <c r="J405" s="163"/>
      <c r="K405" s="164"/>
      <c r="L405" s="164"/>
      <c r="M405" s="187"/>
      <c r="N405" s="458"/>
      <c r="O405" s="463"/>
      <c r="P405" s="190"/>
      <c r="Q405" s="165"/>
      <c r="R405" s="166"/>
      <c r="S405" s="191"/>
      <c r="T405" s="195"/>
      <c r="U405" s="167"/>
      <c r="V405" s="196"/>
      <c r="W405" s="199">
        <f t="shared" si="86"/>
        <v>0</v>
      </c>
      <c r="X405" s="344">
        <f>IF(G405&gt;0,HLOOKUP(C405,'Utility Allowances'!$O$33:$S$34,2),0)</f>
        <v>0</v>
      </c>
      <c r="Y405" s="345">
        <f t="shared" si="87"/>
        <v>0</v>
      </c>
      <c r="Z405" s="168">
        <f t="shared" si="88"/>
        <v>0</v>
      </c>
      <c r="AA405" s="346">
        <f t="shared" si="89"/>
        <v>0</v>
      </c>
      <c r="AB405" s="344">
        <f>IF(Y405&gt;0,VLOOKUP($Y405,'Reference Data 2'!$B$7:$C$71,2),0)</f>
        <v>0</v>
      </c>
      <c r="AC405" s="347">
        <f t="shared" si="90"/>
        <v>0</v>
      </c>
      <c r="AD405" s="348">
        <f t="shared" si="91"/>
        <v>0</v>
      </c>
      <c r="AE405" s="349">
        <f>IF(Y405&gt;0,VLOOKUP($Y405,'Reference Data 2'!$B$9:$D$71,3),0)</f>
        <v>0</v>
      </c>
      <c r="AF405" s="347">
        <f t="shared" si="92"/>
        <v>0</v>
      </c>
      <c r="AG405" s="346">
        <f t="shared" si="93"/>
        <v>0</v>
      </c>
      <c r="AH405" s="350">
        <f t="shared" si="94"/>
        <v>0</v>
      </c>
      <c r="AI405" s="351">
        <f t="shared" si="95"/>
        <v>0</v>
      </c>
      <c r="AJ405" s="352">
        <f t="shared" si="96"/>
        <v>0</v>
      </c>
      <c r="AK405" s="349">
        <f>IF(AA405&gt;0,VLOOKUP(C405,'Reference Data 1'!$N$13:$O$17,2),0)</f>
        <v>0</v>
      </c>
      <c r="AL405" s="346">
        <f t="shared" si="97"/>
        <v>0</v>
      </c>
      <c r="AM405" s="353">
        <f t="shared" si="98"/>
        <v>0</v>
      </c>
      <c r="AN405" s="354">
        <f t="shared" si="99"/>
        <v>0</v>
      </c>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c r="CC405" s="23"/>
      <c r="CD405" s="23"/>
      <c r="CE405" s="23"/>
      <c r="CF405" s="23"/>
      <c r="CG405" s="23"/>
      <c r="CH405" s="23"/>
      <c r="CI405" s="23"/>
      <c r="CJ405" s="23"/>
      <c r="CK405" s="23"/>
      <c r="CL405" s="23"/>
      <c r="CM405" s="23"/>
      <c r="CN405" s="23"/>
      <c r="CO405" s="23"/>
      <c r="CP405" s="23"/>
      <c r="CQ405" s="23"/>
      <c r="CR405" s="23"/>
      <c r="CS405" s="23"/>
      <c r="CT405" s="23"/>
      <c r="CU405" s="23"/>
      <c r="CV405" s="23"/>
      <c r="CW405" s="23"/>
      <c r="CX405" s="23"/>
      <c r="CY405" s="23"/>
      <c r="CZ405" s="23"/>
      <c r="DA405" s="23"/>
      <c r="DB405" s="23"/>
      <c r="DC405" s="23"/>
      <c r="DD405" s="23"/>
      <c r="DE405" s="23"/>
      <c r="DF405" s="23"/>
      <c r="DG405" s="23"/>
      <c r="DH405" s="23"/>
      <c r="DI405" s="23"/>
      <c r="DJ405" s="23"/>
      <c r="DK405" s="23"/>
      <c r="DL405" s="23"/>
      <c r="DM405" s="23"/>
      <c r="DN405" s="23"/>
      <c r="DO405" s="23"/>
      <c r="DP405" s="23"/>
      <c r="DQ405" s="23"/>
      <c r="DR405" s="23"/>
      <c r="DS405" s="23"/>
      <c r="DT405" s="23"/>
      <c r="DU405" s="23"/>
      <c r="DV405" s="23"/>
      <c r="DW405" s="23"/>
      <c r="DX405" s="23"/>
      <c r="DY405" s="23"/>
      <c r="DZ405" s="23"/>
      <c r="EA405" s="23"/>
      <c r="EB405" s="23"/>
      <c r="EC405" s="23"/>
      <c r="ED405" s="23"/>
      <c r="EE405" s="23"/>
      <c r="EF405" s="23"/>
      <c r="EG405" s="23"/>
      <c r="EH405" s="23"/>
      <c r="EI405" s="23"/>
      <c r="EJ405" s="23"/>
      <c r="EK405" s="23"/>
      <c r="EL405" s="23"/>
      <c r="EM405" s="23"/>
      <c r="EN405" s="23"/>
      <c r="EO405" s="23"/>
      <c r="EP405" s="23"/>
      <c r="EQ405" s="23"/>
      <c r="ER405" s="23"/>
      <c r="ES405" s="23"/>
      <c r="ET405" s="23"/>
      <c r="EU405" s="23"/>
      <c r="EV405" s="23"/>
      <c r="EW405" s="23"/>
      <c r="EX405" s="23"/>
      <c r="EY405" s="23"/>
      <c r="EZ405" s="23"/>
      <c r="FA405" s="23"/>
      <c r="FB405" s="23"/>
      <c r="FC405" s="23"/>
      <c r="FD405" s="23"/>
      <c r="FE405" s="23"/>
      <c r="FF405" s="23"/>
      <c r="FG405" s="23"/>
      <c r="FH405" s="23"/>
      <c r="FI405" s="23"/>
      <c r="FJ405" s="23"/>
      <c r="FK405" s="23"/>
      <c r="FL405" s="23"/>
      <c r="FM405" s="23"/>
      <c r="FN405" s="23"/>
      <c r="FO405" s="23"/>
      <c r="FP405" s="23"/>
      <c r="FQ405" s="23"/>
      <c r="FR405" s="23"/>
      <c r="FS405" s="23"/>
      <c r="FT405" s="23"/>
      <c r="FU405" s="23"/>
      <c r="FV405" s="23"/>
      <c r="FW405" s="23"/>
      <c r="FX405" s="23"/>
      <c r="FY405" s="23"/>
      <c r="FZ405" s="23"/>
      <c r="GA405" s="23"/>
      <c r="GB405" s="23"/>
      <c r="GC405" s="23"/>
      <c r="GD405" s="23"/>
      <c r="GE405" s="23"/>
      <c r="GF405" s="23"/>
      <c r="GG405" s="23"/>
      <c r="GH405" s="23"/>
      <c r="GI405" s="23"/>
      <c r="GJ405" s="23"/>
      <c r="GK405" s="23"/>
      <c r="GL405" s="23"/>
      <c r="GM405" s="23"/>
      <c r="GN405" s="23"/>
      <c r="GO405" s="23"/>
      <c r="GP405" s="23"/>
      <c r="GQ405" s="23"/>
      <c r="GR405" s="23"/>
      <c r="GS405" s="23"/>
      <c r="GT405" s="23"/>
      <c r="GU405" s="23"/>
      <c r="GV405" s="23"/>
      <c r="GW405" s="23"/>
      <c r="GX405" s="23"/>
      <c r="GY405" s="23"/>
      <c r="GZ405" s="23"/>
      <c r="HA405" s="23"/>
      <c r="HB405" s="23"/>
      <c r="HC405" s="23"/>
      <c r="HD405" s="23"/>
      <c r="HE405" s="23"/>
      <c r="HF405" s="23"/>
      <c r="HG405" s="23"/>
      <c r="HH405" s="23"/>
      <c r="HI405" s="23"/>
      <c r="HJ405" s="23"/>
      <c r="HK405" s="23"/>
    </row>
    <row r="406" spans="1:219" ht="13.9" customHeight="1">
      <c r="A406" s="392"/>
      <c r="B406" s="160"/>
      <c r="C406" s="161"/>
      <c r="D406" s="161"/>
      <c r="E406" s="255"/>
      <c r="F406" s="396">
        <v>0</v>
      </c>
      <c r="G406" s="181"/>
      <c r="H406" s="186"/>
      <c r="I406" s="162"/>
      <c r="J406" s="163"/>
      <c r="K406" s="164"/>
      <c r="L406" s="164"/>
      <c r="M406" s="187"/>
      <c r="N406" s="458"/>
      <c r="O406" s="463"/>
      <c r="P406" s="190"/>
      <c r="Q406" s="165"/>
      <c r="R406" s="166"/>
      <c r="S406" s="191"/>
      <c r="T406" s="195"/>
      <c r="U406" s="167"/>
      <c r="V406" s="196"/>
      <c r="W406" s="199">
        <f t="shared" si="86"/>
        <v>0</v>
      </c>
      <c r="X406" s="344">
        <f>IF(G406&gt;0,HLOOKUP(C406,'Utility Allowances'!$O$33:$S$34,2),0)</f>
        <v>0</v>
      </c>
      <c r="Y406" s="345">
        <f t="shared" si="87"/>
        <v>0</v>
      </c>
      <c r="Z406" s="168">
        <f t="shared" si="88"/>
        <v>0</v>
      </c>
      <c r="AA406" s="346">
        <f t="shared" si="89"/>
        <v>0</v>
      </c>
      <c r="AB406" s="344">
        <f>IF(Y406&gt;0,VLOOKUP($Y406,'Reference Data 2'!$B$7:$C$71,2),0)</f>
        <v>0</v>
      </c>
      <c r="AC406" s="347">
        <f t="shared" si="90"/>
        <v>0</v>
      </c>
      <c r="AD406" s="348">
        <f t="shared" si="91"/>
        <v>0</v>
      </c>
      <c r="AE406" s="349">
        <f>IF(Y406&gt;0,VLOOKUP($Y406,'Reference Data 2'!$B$9:$D$71,3),0)</f>
        <v>0</v>
      </c>
      <c r="AF406" s="347">
        <f t="shared" si="92"/>
        <v>0</v>
      </c>
      <c r="AG406" s="346">
        <f t="shared" si="93"/>
        <v>0</v>
      </c>
      <c r="AH406" s="350">
        <f t="shared" si="94"/>
        <v>0</v>
      </c>
      <c r="AI406" s="351">
        <f t="shared" si="95"/>
        <v>0</v>
      </c>
      <c r="AJ406" s="352">
        <f t="shared" si="96"/>
        <v>0</v>
      </c>
      <c r="AK406" s="349">
        <f>IF(AA406&gt;0,VLOOKUP(C406,'Reference Data 1'!$N$13:$O$17,2),0)</f>
        <v>0</v>
      </c>
      <c r="AL406" s="346">
        <f t="shared" si="97"/>
        <v>0</v>
      </c>
      <c r="AM406" s="353">
        <f t="shared" si="98"/>
        <v>0</v>
      </c>
      <c r="AN406" s="354">
        <f t="shared" si="99"/>
        <v>0</v>
      </c>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c r="CM406" s="23"/>
      <c r="CN406" s="23"/>
      <c r="CO406" s="23"/>
      <c r="CP406" s="23"/>
      <c r="CQ406" s="23"/>
      <c r="CR406" s="23"/>
      <c r="CS406" s="23"/>
      <c r="CT406" s="23"/>
      <c r="CU406" s="23"/>
      <c r="CV406" s="23"/>
      <c r="CW406" s="23"/>
      <c r="CX406" s="23"/>
      <c r="CY406" s="23"/>
      <c r="CZ406" s="23"/>
      <c r="DA406" s="23"/>
      <c r="DB406" s="23"/>
      <c r="DC406" s="23"/>
      <c r="DD406" s="23"/>
      <c r="DE406" s="23"/>
      <c r="DF406" s="23"/>
      <c r="DG406" s="23"/>
      <c r="DH406" s="23"/>
      <c r="DI406" s="23"/>
      <c r="DJ406" s="23"/>
      <c r="DK406" s="23"/>
      <c r="DL406" s="23"/>
      <c r="DM406" s="23"/>
      <c r="DN406" s="23"/>
      <c r="DO406" s="23"/>
      <c r="DP406" s="23"/>
      <c r="DQ406" s="23"/>
      <c r="DR406" s="23"/>
      <c r="DS406" s="23"/>
      <c r="DT406" s="23"/>
      <c r="DU406" s="23"/>
      <c r="DV406" s="23"/>
      <c r="DW406" s="23"/>
      <c r="DX406" s="23"/>
      <c r="DY406" s="23"/>
      <c r="DZ406" s="23"/>
      <c r="EA406" s="23"/>
      <c r="EB406" s="23"/>
      <c r="EC406" s="23"/>
      <c r="ED406" s="23"/>
      <c r="EE406" s="23"/>
      <c r="EF406" s="23"/>
      <c r="EG406" s="23"/>
      <c r="EH406" s="23"/>
      <c r="EI406" s="23"/>
      <c r="EJ406" s="23"/>
      <c r="EK406" s="23"/>
      <c r="EL406" s="23"/>
      <c r="EM406" s="23"/>
      <c r="EN406" s="23"/>
      <c r="EO406" s="23"/>
      <c r="EP406" s="23"/>
      <c r="EQ406" s="23"/>
      <c r="ER406" s="23"/>
      <c r="ES406" s="23"/>
      <c r="ET406" s="23"/>
      <c r="EU406" s="23"/>
      <c r="EV406" s="23"/>
      <c r="EW406" s="23"/>
      <c r="EX406" s="23"/>
      <c r="EY406" s="23"/>
      <c r="EZ406" s="23"/>
      <c r="FA406" s="23"/>
      <c r="FB406" s="23"/>
      <c r="FC406" s="23"/>
      <c r="FD406" s="23"/>
      <c r="FE406" s="23"/>
      <c r="FF406" s="23"/>
      <c r="FG406" s="23"/>
      <c r="FH406" s="23"/>
      <c r="FI406" s="23"/>
      <c r="FJ406" s="23"/>
      <c r="FK406" s="23"/>
      <c r="FL406" s="23"/>
      <c r="FM406" s="23"/>
      <c r="FN406" s="23"/>
      <c r="FO406" s="23"/>
      <c r="FP406" s="23"/>
      <c r="FQ406" s="23"/>
      <c r="FR406" s="23"/>
      <c r="FS406" s="23"/>
      <c r="FT406" s="23"/>
      <c r="FU406" s="23"/>
      <c r="FV406" s="23"/>
      <c r="FW406" s="23"/>
      <c r="FX406" s="23"/>
      <c r="FY406" s="23"/>
      <c r="FZ406" s="23"/>
      <c r="GA406" s="23"/>
      <c r="GB406" s="23"/>
      <c r="GC406" s="23"/>
      <c r="GD406" s="23"/>
      <c r="GE406" s="23"/>
      <c r="GF406" s="23"/>
      <c r="GG406" s="23"/>
      <c r="GH406" s="23"/>
      <c r="GI406" s="23"/>
      <c r="GJ406" s="23"/>
      <c r="GK406" s="23"/>
      <c r="GL406" s="23"/>
      <c r="GM406" s="23"/>
      <c r="GN406" s="23"/>
      <c r="GO406" s="23"/>
      <c r="GP406" s="23"/>
      <c r="GQ406" s="23"/>
      <c r="GR406" s="23"/>
      <c r="GS406" s="23"/>
      <c r="GT406" s="23"/>
      <c r="GU406" s="23"/>
      <c r="GV406" s="23"/>
      <c r="GW406" s="23"/>
      <c r="GX406" s="23"/>
      <c r="GY406" s="23"/>
      <c r="GZ406" s="23"/>
      <c r="HA406" s="23"/>
      <c r="HB406" s="23"/>
      <c r="HC406" s="23"/>
      <c r="HD406" s="23"/>
      <c r="HE406" s="23"/>
      <c r="HF406" s="23"/>
      <c r="HG406" s="23"/>
      <c r="HH406" s="23"/>
      <c r="HI406" s="23"/>
      <c r="HJ406" s="23"/>
      <c r="HK406" s="23"/>
    </row>
    <row r="407" spans="1:219" ht="13.9" customHeight="1">
      <c r="A407" s="392"/>
      <c r="B407" s="160"/>
      <c r="C407" s="161"/>
      <c r="D407" s="161"/>
      <c r="E407" s="255"/>
      <c r="F407" s="396">
        <v>0</v>
      </c>
      <c r="G407" s="181"/>
      <c r="H407" s="186"/>
      <c r="I407" s="162"/>
      <c r="J407" s="163"/>
      <c r="K407" s="164"/>
      <c r="L407" s="164"/>
      <c r="M407" s="187"/>
      <c r="N407" s="458"/>
      <c r="O407" s="463"/>
      <c r="P407" s="190"/>
      <c r="Q407" s="165"/>
      <c r="R407" s="166"/>
      <c r="S407" s="191"/>
      <c r="T407" s="195"/>
      <c r="U407" s="167"/>
      <c r="V407" s="196"/>
      <c r="W407" s="199">
        <f t="shared" si="86"/>
        <v>0</v>
      </c>
      <c r="X407" s="344">
        <f>IF(G407&gt;0,HLOOKUP(C407,'Utility Allowances'!$O$33:$S$34,2),0)</f>
        <v>0</v>
      </c>
      <c r="Y407" s="345">
        <f t="shared" si="87"/>
        <v>0</v>
      </c>
      <c r="Z407" s="168">
        <f t="shared" si="88"/>
        <v>0</v>
      </c>
      <c r="AA407" s="346">
        <f t="shared" si="89"/>
        <v>0</v>
      </c>
      <c r="AB407" s="344">
        <f>IF(Y407&gt;0,VLOOKUP($Y407,'Reference Data 2'!$B$7:$C$71,2),0)</f>
        <v>0</v>
      </c>
      <c r="AC407" s="347">
        <f t="shared" si="90"/>
        <v>0</v>
      </c>
      <c r="AD407" s="348">
        <f t="shared" si="91"/>
        <v>0</v>
      </c>
      <c r="AE407" s="349">
        <f>IF(Y407&gt;0,VLOOKUP($Y407,'Reference Data 2'!$B$9:$D$71,3),0)</f>
        <v>0</v>
      </c>
      <c r="AF407" s="347">
        <f t="shared" si="92"/>
        <v>0</v>
      </c>
      <c r="AG407" s="346">
        <f t="shared" si="93"/>
        <v>0</v>
      </c>
      <c r="AH407" s="350">
        <f t="shared" si="94"/>
        <v>0</v>
      </c>
      <c r="AI407" s="351">
        <f t="shared" si="95"/>
        <v>0</v>
      </c>
      <c r="AJ407" s="352">
        <f t="shared" si="96"/>
        <v>0</v>
      </c>
      <c r="AK407" s="349">
        <f>IF(AA407&gt;0,VLOOKUP(C407,'Reference Data 1'!$N$13:$O$17,2),0)</f>
        <v>0</v>
      </c>
      <c r="AL407" s="346">
        <f t="shared" si="97"/>
        <v>0</v>
      </c>
      <c r="AM407" s="353">
        <f t="shared" si="98"/>
        <v>0</v>
      </c>
      <c r="AN407" s="354">
        <f t="shared" si="99"/>
        <v>0</v>
      </c>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c r="CM407" s="23"/>
      <c r="CN407" s="23"/>
      <c r="CO407" s="23"/>
      <c r="CP407" s="23"/>
      <c r="CQ407" s="23"/>
      <c r="CR407" s="23"/>
      <c r="CS407" s="23"/>
      <c r="CT407" s="23"/>
      <c r="CU407" s="23"/>
      <c r="CV407" s="23"/>
      <c r="CW407" s="23"/>
      <c r="CX407" s="23"/>
      <c r="CY407" s="23"/>
      <c r="CZ407" s="23"/>
      <c r="DA407" s="23"/>
      <c r="DB407" s="23"/>
      <c r="DC407" s="23"/>
      <c r="DD407" s="23"/>
      <c r="DE407" s="23"/>
      <c r="DF407" s="23"/>
      <c r="DG407" s="23"/>
      <c r="DH407" s="23"/>
      <c r="DI407" s="23"/>
      <c r="DJ407" s="23"/>
      <c r="DK407" s="23"/>
      <c r="DL407" s="23"/>
      <c r="DM407" s="23"/>
      <c r="DN407" s="23"/>
      <c r="DO407" s="23"/>
      <c r="DP407" s="23"/>
      <c r="DQ407" s="23"/>
      <c r="DR407" s="23"/>
      <c r="DS407" s="23"/>
      <c r="DT407" s="23"/>
      <c r="DU407" s="23"/>
      <c r="DV407" s="23"/>
      <c r="DW407" s="23"/>
      <c r="DX407" s="23"/>
      <c r="DY407" s="23"/>
      <c r="DZ407" s="23"/>
      <c r="EA407" s="23"/>
      <c r="EB407" s="23"/>
      <c r="EC407" s="23"/>
      <c r="ED407" s="23"/>
      <c r="EE407" s="23"/>
      <c r="EF407" s="23"/>
      <c r="EG407" s="23"/>
      <c r="EH407" s="23"/>
      <c r="EI407" s="23"/>
      <c r="EJ407" s="23"/>
      <c r="EK407" s="23"/>
      <c r="EL407" s="23"/>
      <c r="EM407" s="23"/>
      <c r="EN407" s="23"/>
      <c r="EO407" s="23"/>
      <c r="EP407" s="23"/>
      <c r="EQ407" s="23"/>
      <c r="ER407" s="23"/>
      <c r="ES407" s="23"/>
      <c r="ET407" s="23"/>
      <c r="EU407" s="23"/>
      <c r="EV407" s="23"/>
      <c r="EW407" s="23"/>
      <c r="EX407" s="23"/>
      <c r="EY407" s="23"/>
      <c r="EZ407" s="23"/>
      <c r="FA407" s="23"/>
      <c r="FB407" s="23"/>
      <c r="FC407" s="23"/>
      <c r="FD407" s="23"/>
      <c r="FE407" s="23"/>
      <c r="FF407" s="23"/>
      <c r="FG407" s="23"/>
      <c r="FH407" s="23"/>
      <c r="FI407" s="23"/>
      <c r="FJ407" s="23"/>
      <c r="FK407" s="23"/>
      <c r="FL407" s="23"/>
      <c r="FM407" s="23"/>
      <c r="FN407" s="23"/>
      <c r="FO407" s="23"/>
      <c r="FP407" s="23"/>
      <c r="FQ407" s="23"/>
      <c r="FR407" s="23"/>
      <c r="FS407" s="23"/>
      <c r="FT407" s="23"/>
      <c r="FU407" s="23"/>
      <c r="FV407" s="23"/>
      <c r="FW407" s="23"/>
      <c r="FX407" s="23"/>
      <c r="FY407" s="23"/>
      <c r="FZ407" s="23"/>
      <c r="GA407" s="23"/>
      <c r="GB407" s="23"/>
      <c r="GC407" s="23"/>
      <c r="GD407" s="23"/>
      <c r="GE407" s="23"/>
      <c r="GF407" s="23"/>
      <c r="GG407" s="23"/>
      <c r="GH407" s="23"/>
      <c r="GI407" s="23"/>
      <c r="GJ407" s="23"/>
      <c r="GK407" s="23"/>
      <c r="GL407" s="23"/>
      <c r="GM407" s="23"/>
      <c r="GN407" s="23"/>
      <c r="GO407" s="23"/>
      <c r="GP407" s="23"/>
      <c r="GQ407" s="23"/>
      <c r="GR407" s="23"/>
      <c r="GS407" s="23"/>
      <c r="GT407" s="23"/>
      <c r="GU407" s="23"/>
      <c r="GV407" s="23"/>
      <c r="GW407" s="23"/>
      <c r="GX407" s="23"/>
      <c r="GY407" s="23"/>
      <c r="GZ407" s="23"/>
      <c r="HA407" s="23"/>
      <c r="HB407" s="23"/>
      <c r="HC407" s="23"/>
      <c r="HD407" s="23"/>
      <c r="HE407" s="23"/>
      <c r="HF407" s="23"/>
      <c r="HG407" s="23"/>
      <c r="HH407" s="23"/>
      <c r="HI407" s="23"/>
      <c r="HJ407" s="23"/>
      <c r="HK407" s="23"/>
    </row>
    <row r="408" spans="1:219" ht="13.9" customHeight="1">
      <c r="A408" s="392"/>
      <c r="B408" s="160"/>
      <c r="C408" s="161"/>
      <c r="D408" s="161"/>
      <c r="E408" s="255"/>
      <c r="F408" s="396">
        <v>0</v>
      </c>
      <c r="G408" s="181"/>
      <c r="H408" s="186"/>
      <c r="I408" s="162"/>
      <c r="J408" s="163"/>
      <c r="K408" s="164"/>
      <c r="L408" s="164"/>
      <c r="M408" s="187"/>
      <c r="N408" s="458"/>
      <c r="O408" s="463"/>
      <c r="P408" s="190"/>
      <c r="Q408" s="165"/>
      <c r="R408" s="166"/>
      <c r="S408" s="191"/>
      <c r="T408" s="195"/>
      <c r="U408" s="167"/>
      <c r="V408" s="196"/>
      <c r="W408" s="199">
        <f t="shared" si="86"/>
        <v>0</v>
      </c>
      <c r="X408" s="344">
        <f>IF(G408&gt;0,HLOOKUP(C408,'Utility Allowances'!$O$33:$S$34,2),0)</f>
        <v>0</v>
      </c>
      <c r="Y408" s="345">
        <f t="shared" si="87"/>
        <v>0</v>
      </c>
      <c r="Z408" s="168">
        <f t="shared" si="88"/>
        <v>0</v>
      </c>
      <c r="AA408" s="346">
        <f t="shared" si="89"/>
        <v>0</v>
      </c>
      <c r="AB408" s="344">
        <f>IF(Y408&gt;0,VLOOKUP($Y408,'Reference Data 2'!$B$7:$C$71,2),0)</f>
        <v>0</v>
      </c>
      <c r="AC408" s="347">
        <f t="shared" si="90"/>
        <v>0</v>
      </c>
      <c r="AD408" s="348">
        <f t="shared" si="91"/>
        <v>0</v>
      </c>
      <c r="AE408" s="349">
        <f>IF(Y408&gt;0,VLOOKUP($Y408,'Reference Data 2'!$B$9:$D$71,3),0)</f>
        <v>0</v>
      </c>
      <c r="AF408" s="347">
        <f t="shared" si="92"/>
        <v>0</v>
      </c>
      <c r="AG408" s="346">
        <f t="shared" si="93"/>
        <v>0</v>
      </c>
      <c r="AH408" s="350">
        <f t="shared" si="94"/>
        <v>0</v>
      </c>
      <c r="AI408" s="351">
        <f t="shared" si="95"/>
        <v>0</v>
      </c>
      <c r="AJ408" s="352">
        <f t="shared" si="96"/>
        <v>0</v>
      </c>
      <c r="AK408" s="349">
        <f>IF(AA408&gt;0,VLOOKUP(C408,'Reference Data 1'!$N$13:$O$17,2),0)</f>
        <v>0</v>
      </c>
      <c r="AL408" s="346">
        <f t="shared" si="97"/>
        <v>0</v>
      </c>
      <c r="AM408" s="353">
        <f t="shared" si="98"/>
        <v>0</v>
      </c>
      <c r="AN408" s="354">
        <f t="shared" si="99"/>
        <v>0</v>
      </c>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c r="CC408" s="23"/>
      <c r="CD408" s="23"/>
      <c r="CE408" s="23"/>
      <c r="CF408" s="23"/>
      <c r="CG408" s="23"/>
      <c r="CH408" s="23"/>
      <c r="CI408" s="23"/>
      <c r="CJ408" s="23"/>
      <c r="CK408" s="23"/>
      <c r="CL408" s="23"/>
      <c r="CM408" s="23"/>
      <c r="CN408" s="23"/>
      <c r="CO408" s="23"/>
      <c r="CP408" s="23"/>
      <c r="CQ408" s="23"/>
      <c r="CR408" s="23"/>
      <c r="CS408" s="23"/>
      <c r="CT408" s="23"/>
      <c r="CU408" s="23"/>
      <c r="CV408" s="23"/>
      <c r="CW408" s="23"/>
      <c r="CX408" s="23"/>
      <c r="CY408" s="23"/>
      <c r="CZ408" s="23"/>
      <c r="DA408" s="23"/>
      <c r="DB408" s="23"/>
      <c r="DC408" s="23"/>
      <c r="DD408" s="23"/>
      <c r="DE408" s="23"/>
      <c r="DF408" s="23"/>
      <c r="DG408" s="23"/>
      <c r="DH408" s="23"/>
      <c r="DI408" s="23"/>
      <c r="DJ408" s="23"/>
      <c r="DK408" s="23"/>
      <c r="DL408" s="23"/>
      <c r="DM408" s="23"/>
      <c r="DN408" s="23"/>
      <c r="DO408" s="23"/>
      <c r="DP408" s="23"/>
      <c r="DQ408" s="23"/>
      <c r="DR408" s="23"/>
      <c r="DS408" s="23"/>
      <c r="DT408" s="23"/>
      <c r="DU408" s="23"/>
      <c r="DV408" s="23"/>
      <c r="DW408" s="23"/>
      <c r="DX408" s="23"/>
      <c r="DY408" s="23"/>
      <c r="DZ408" s="23"/>
      <c r="EA408" s="23"/>
      <c r="EB408" s="23"/>
      <c r="EC408" s="23"/>
      <c r="ED408" s="23"/>
      <c r="EE408" s="23"/>
      <c r="EF408" s="23"/>
      <c r="EG408" s="23"/>
      <c r="EH408" s="23"/>
      <c r="EI408" s="23"/>
      <c r="EJ408" s="23"/>
      <c r="EK408" s="23"/>
      <c r="EL408" s="23"/>
      <c r="EM408" s="23"/>
      <c r="EN408" s="23"/>
      <c r="EO408" s="23"/>
      <c r="EP408" s="23"/>
      <c r="EQ408" s="23"/>
      <c r="ER408" s="23"/>
      <c r="ES408" s="23"/>
      <c r="ET408" s="23"/>
      <c r="EU408" s="23"/>
      <c r="EV408" s="23"/>
      <c r="EW408" s="23"/>
      <c r="EX408" s="23"/>
      <c r="EY408" s="23"/>
      <c r="EZ408" s="23"/>
      <c r="FA408" s="23"/>
      <c r="FB408" s="23"/>
      <c r="FC408" s="23"/>
      <c r="FD408" s="23"/>
      <c r="FE408" s="23"/>
      <c r="FF408" s="23"/>
      <c r="FG408" s="23"/>
      <c r="FH408" s="23"/>
      <c r="FI408" s="23"/>
      <c r="FJ408" s="23"/>
      <c r="FK408" s="23"/>
      <c r="FL408" s="23"/>
      <c r="FM408" s="23"/>
      <c r="FN408" s="23"/>
      <c r="FO408" s="23"/>
      <c r="FP408" s="23"/>
      <c r="FQ408" s="23"/>
      <c r="FR408" s="23"/>
      <c r="FS408" s="23"/>
      <c r="FT408" s="23"/>
      <c r="FU408" s="23"/>
      <c r="FV408" s="23"/>
      <c r="FW408" s="23"/>
      <c r="FX408" s="23"/>
      <c r="FY408" s="23"/>
      <c r="FZ408" s="23"/>
      <c r="GA408" s="23"/>
      <c r="GB408" s="23"/>
      <c r="GC408" s="23"/>
      <c r="GD408" s="23"/>
      <c r="GE408" s="23"/>
      <c r="GF408" s="23"/>
      <c r="GG408" s="23"/>
      <c r="GH408" s="23"/>
      <c r="GI408" s="23"/>
      <c r="GJ408" s="23"/>
      <c r="GK408" s="23"/>
      <c r="GL408" s="23"/>
      <c r="GM408" s="23"/>
      <c r="GN408" s="23"/>
      <c r="GO408" s="23"/>
      <c r="GP408" s="23"/>
      <c r="GQ408" s="23"/>
      <c r="GR408" s="23"/>
      <c r="GS408" s="23"/>
      <c r="GT408" s="23"/>
      <c r="GU408" s="23"/>
      <c r="GV408" s="23"/>
      <c r="GW408" s="23"/>
      <c r="GX408" s="23"/>
      <c r="GY408" s="23"/>
      <c r="GZ408" s="23"/>
      <c r="HA408" s="23"/>
      <c r="HB408" s="23"/>
      <c r="HC408" s="23"/>
      <c r="HD408" s="23"/>
      <c r="HE408" s="23"/>
      <c r="HF408" s="23"/>
      <c r="HG408" s="23"/>
      <c r="HH408" s="23"/>
      <c r="HI408" s="23"/>
      <c r="HJ408" s="23"/>
      <c r="HK408" s="23"/>
    </row>
    <row r="409" spans="1:219" ht="13.9" customHeight="1">
      <c r="A409" s="392"/>
      <c r="B409" s="160"/>
      <c r="C409" s="161"/>
      <c r="D409" s="161"/>
      <c r="E409" s="255"/>
      <c r="F409" s="396">
        <v>0</v>
      </c>
      <c r="G409" s="181"/>
      <c r="H409" s="186"/>
      <c r="I409" s="162"/>
      <c r="J409" s="163"/>
      <c r="K409" s="164"/>
      <c r="L409" s="164"/>
      <c r="M409" s="187"/>
      <c r="N409" s="458"/>
      <c r="O409" s="463"/>
      <c r="P409" s="190"/>
      <c r="Q409" s="165"/>
      <c r="R409" s="166"/>
      <c r="S409" s="191"/>
      <c r="T409" s="195"/>
      <c r="U409" s="167"/>
      <c r="V409" s="196"/>
      <c r="W409" s="199">
        <f t="shared" si="86"/>
        <v>0</v>
      </c>
      <c r="X409" s="344">
        <f>IF(G409&gt;0,HLOOKUP(C409,'Utility Allowances'!$O$33:$S$34,2),0)</f>
        <v>0</v>
      </c>
      <c r="Y409" s="345">
        <f t="shared" si="87"/>
        <v>0</v>
      </c>
      <c r="Z409" s="168">
        <f t="shared" si="88"/>
        <v>0</v>
      </c>
      <c r="AA409" s="346">
        <f t="shared" si="89"/>
        <v>0</v>
      </c>
      <c r="AB409" s="344">
        <f>IF(Y409&gt;0,VLOOKUP($Y409,'Reference Data 2'!$B$7:$C$71,2),0)</f>
        <v>0</v>
      </c>
      <c r="AC409" s="347">
        <f t="shared" si="90"/>
        <v>0</v>
      </c>
      <c r="AD409" s="348">
        <f t="shared" si="91"/>
        <v>0</v>
      </c>
      <c r="AE409" s="349">
        <f>IF(Y409&gt;0,VLOOKUP($Y409,'Reference Data 2'!$B$9:$D$71,3),0)</f>
        <v>0</v>
      </c>
      <c r="AF409" s="347">
        <f t="shared" si="92"/>
        <v>0</v>
      </c>
      <c r="AG409" s="346">
        <f t="shared" si="93"/>
        <v>0</v>
      </c>
      <c r="AH409" s="350">
        <f t="shared" si="94"/>
        <v>0</v>
      </c>
      <c r="AI409" s="351">
        <f t="shared" si="95"/>
        <v>0</v>
      </c>
      <c r="AJ409" s="352">
        <f t="shared" si="96"/>
        <v>0</v>
      </c>
      <c r="AK409" s="349">
        <f>IF(AA409&gt;0,VLOOKUP(C409,'Reference Data 1'!$N$13:$O$17,2),0)</f>
        <v>0</v>
      </c>
      <c r="AL409" s="346">
        <f t="shared" si="97"/>
        <v>0</v>
      </c>
      <c r="AM409" s="353">
        <f t="shared" si="98"/>
        <v>0</v>
      </c>
      <c r="AN409" s="354">
        <f t="shared" si="99"/>
        <v>0</v>
      </c>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c r="CM409" s="23"/>
      <c r="CN409" s="23"/>
      <c r="CO409" s="23"/>
      <c r="CP409" s="23"/>
      <c r="CQ409" s="23"/>
      <c r="CR409" s="23"/>
      <c r="CS409" s="23"/>
      <c r="CT409" s="23"/>
      <c r="CU409" s="23"/>
      <c r="CV409" s="23"/>
      <c r="CW409" s="23"/>
      <c r="CX409" s="23"/>
      <c r="CY409" s="23"/>
      <c r="CZ409" s="23"/>
      <c r="DA409" s="23"/>
      <c r="DB409" s="23"/>
      <c r="DC409" s="23"/>
      <c r="DD409" s="23"/>
      <c r="DE409" s="23"/>
      <c r="DF409" s="23"/>
      <c r="DG409" s="23"/>
      <c r="DH409" s="23"/>
      <c r="DI409" s="23"/>
      <c r="DJ409" s="23"/>
      <c r="DK409" s="23"/>
      <c r="DL409" s="23"/>
      <c r="DM409" s="23"/>
      <c r="DN409" s="23"/>
      <c r="DO409" s="23"/>
      <c r="DP409" s="23"/>
      <c r="DQ409" s="23"/>
      <c r="DR409" s="23"/>
      <c r="DS409" s="23"/>
      <c r="DT409" s="23"/>
      <c r="DU409" s="23"/>
      <c r="DV409" s="23"/>
      <c r="DW409" s="23"/>
      <c r="DX409" s="23"/>
      <c r="DY409" s="23"/>
      <c r="DZ409" s="23"/>
      <c r="EA409" s="23"/>
      <c r="EB409" s="23"/>
      <c r="EC409" s="23"/>
      <c r="ED409" s="23"/>
      <c r="EE409" s="23"/>
      <c r="EF409" s="23"/>
      <c r="EG409" s="23"/>
      <c r="EH409" s="23"/>
      <c r="EI409" s="23"/>
      <c r="EJ409" s="23"/>
      <c r="EK409" s="23"/>
      <c r="EL409" s="23"/>
      <c r="EM409" s="23"/>
      <c r="EN409" s="23"/>
      <c r="EO409" s="23"/>
      <c r="EP409" s="23"/>
      <c r="EQ409" s="23"/>
      <c r="ER409" s="23"/>
      <c r="ES409" s="23"/>
      <c r="ET409" s="23"/>
      <c r="EU409" s="23"/>
      <c r="EV409" s="23"/>
      <c r="EW409" s="23"/>
      <c r="EX409" s="23"/>
      <c r="EY409" s="23"/>
      <c r="EZ409" s="23"/>
      <c r="FA409" s="23"/>
      <c r="FB409" s="23"/>
      <c r="FC409" s="23"/>
      <c r="FD409" s="23"/>
      <c r="FE409" s="23"/>
      <c r="FF409" s="23"/>
      <c r="FG409" s="23"/>
      <c r="FH409" s="23"/>
      <c r="FI409" s="23"/>
      <c r="FJ409" s="23"/>
      <c r="FK409" s="23"/>
      <c r="FL409" s="23"/>
      <c r="FM409" s="23"/>
      <c r="FN409" s="23"/>
      <c r="FO409" s="23"/>
      <c r="FP409" s="23"/>
      <c r="FQ409" s="23"/>
      <c r="FR409" s="23"/>
      <c r="FS409" s="23"/>
      <c r="FT409" s="23"/>
      <c r="FU409" s="23"/>
      <c r="FV409" s="23"/>
      <c r="FW409" s="23"/>
      <c r="FX409" s="23"/>
      <c r="FY409" s="23"/>
      <c r="FZ409" s="23"/>
      <c r="GA409" s="23"/>
      <c r="GB409" s="23"/>
      <c r="GC409" s="23"/>
      <c r="GD409" s="23"/>
      <c r="GE409" s="23"/>
      <c r="GF409" s="23"/>
      <c r="GG409" s="23"/>
      <c r="GH409" s="23"/>
      <c r="GI409" s="23"/>
      <c r="GJ409" s="23"/>
      <c r="GK409" s="23"/>
      <c r="GL409" s="23"/>
      <c r="GM409" s="23"/>
      <c r="GN409" s="23"/>
      <c r="GO409" s="23"/>
      <c r="GP409" s="23"/>
      <c r="GQ409" s="23"/>
      <c r="GR409" s="23"/>
      <c r="GS409" s="23"/>
      <c r="GT409" s="23"/>
      <c r="GU409" s="23"/>
      <c r="GV409" s="23"/>
      <c r="GW409" s="23"/>
      <c r="GX409" s="23"/>
      <c r="GY409" s="23"/>
      <c r="GZ409" s="23"/>
      <c r="HA409" s="23"/>
      <c r="HB409" s="23"/>
      <c r="HC409" s="23"/>
      <c r="HD409" s="23"/>
      <c r="HE409" s="23"/>
      <c r="HF409" s="23"/>
      <c r="HG409" s="23"/>
      <c r="HH409" s="23"/>
      <c r="HI409" s="23"/>
      <c r="HJ409" s="23"/>
      <c r="HK409" s="23"/>
    </row>
    <row r="410" spans="1:219" ht="13.9" customHeight="1">
      <c r="A410" s="392"/>
      <c r="B410" s="160"/>
      <c r="C410" s="161"/>
      <c r="D410" s="161"/>
      <c r="E410" s="255"/>
      <c r="F410" s="396">
        <v>0</v>
      </c>
      <c r="G410" s="181"/>
      <c r="H410" s="186"/>
      <c r="I410" s="162"/>
      <c r="J410" s="163"/>
      <c r="K410" s="164"/>
      <c r="L410" s="164"/>
      <c r="M410" s="187"/>
      <c r="N410" s="458"/>
      <c r="O410" s="463"/>
      <c r="P410" s="190"/>
      <c r="Q410" s="165"/>
      <c r="R410" s="166"/>
      <c r="S410" s="191"/>
      <c r="T410" s="195"/>
      <c r="U410" s="167"/>
      <c r="V410" s="196"/>
      <c r="W410" s="199">
        <f t="shared" si="86"/>
        <v>0</v>
      </c>
      <c r="X410" s="344">
        <f>IF(G410&gt;0,HLOOKUP(C410,'Utility Allowances'!$O$33:$S$34,2),0)</f>
        <v>0</v>
      </c>
      <c r="Y410" s="345">
        <f t="shared" si="87"/>
        <v>0</v>
      </c>
      <c r="Z410" s="168">
        <f t="shared" si="88"/>
        <v>0</v>
      </c>
      <c r="AA410" s="346">
        <f t="shared" si="89"/>
        <v>0</v>
      </c>
      <c r="AB410" s="344">
        <f>IF(Y410&gt;0,VLOOKUP($Y410,'Reference Data 2'!$B$7:$C$71,2),0)</f>
        <v>0</v>
      </c>
      <c r="AC410" s="347">
        <f t="shared" si="90"/>
        <v>0</v>
      </c>
      <c r="AD410" s="348">
        <f t="shared" si="91"/>
        <v>0</v>
      </c>
      <c r="AE410" s="349">
        <f>IF(Y410&gt;0,VLOOKUP($Y410,'Reference Data 2'!$B$9:$D$71,3),0)</f>
        <v>0</v>
      </c>
      <c r="AF410" s="347">
        <f t="shared" si="92"/>
        <v>0</v>
      </c>
      <c r="AG410" s="346">
        <f t="shared" si="93"/>
        <v>0</v>
      </c>
      <c r="AH410" s="350">
        <f t="shared" si="94"/>
        <v>0</v>
      </c>
      <c r="AI410" s="351">
        <f t="shared" si="95"/>
        <v>0</v>
      </c>
      <c r="AJ410" s="352">
        <f t="shared" si="96"/>
        <v>0</v>
      </c>
      <c r="AK410" s="349">
        <f>IF(AA410&gt;0,VLOOKUP(C410,'Reference Data 1'!$N$13:$O$17,2),0)</f>
        <v>0</v>
      </c>
      <c r="AL410" s="346">
        <f t="shared" si="97"/>
        <v>0</v>
      </c>
      <c r="AM410" s="353">
        <f t="shared" si="98"/>
        <v>0</v>
      </c>
      <c r="AN410" s="354">
        <f t="shared" si="99"/>
        <v>0</v>
      </c>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3"/>
      <c r="CC410" s="23"/>
      <c r="CD410" s="23"/>
      <c r="CE410" s="23"/>
      <c r="CF410" s="23"/>
      <c r="CG410" s="23"/>
      <c r="CH410" s="23"/>
      <c r="CI410" s="23"/>
      <c r="CJ410" s="23"/>
      <c r="CK410" s="23"/>
      <c r="CL410" s="23"/>
      <c r="CM410" s="23"/>
      <c r="CN410" s="23"/>
      <c r="CO410" s="23"/>
      <c r="CP410" s="23"/>
      <c r="CQ410" s="23"/>
      <c r="CR410" s="23"/>
      <c r="CS410" s="23"/>
      <c r="CT410" s="23"/>
      <c r="CU410" s="23"/>
      <c r="CV410" s="23"/>
      <c r="CW410" s="23"/>
      <c r="CX410" s="23"/>
      <c r="CY410" s="23"/>
      <c r="CZ410" s="23"/>
      <c r="DA410" s="23"/>
      <c r="DB410" s="23"/>
      <c r="DC410" s="23"/>
      <c r="DD410" s="23"/>
      <c r="DE410" s="23"/>
      <c r="DF410" s="23"/>
      <c r="DG410" s="23"/>
      <c r="DH410" s="23"/>
      <c r="DI410" s="23"/>
      <c r="DJ410" s="23"/>
      <c r="DK410" s="23"/>
      <c r="DL410" s="23"/>
      <c r="DM410" s="23"/>
      <c r="DN410" s="23"/>
      <c r="DO410" s="23"/>
      <c r="DP410" s="23"/>
      <c r="DQ410" s="23"/>
      <c r="DR410" s="23"/>
      <c r="DS410" s="23"/>
      <c r="DT410" s="23"/>
      <c r="DU410" s="23"/>
      <c r="DV410" s="23"/>
      <c r="DW410" s="23"/>
      <c r="DX410" s="23"/>
      <c r="DY410" s="23"/>
      <c r="DZ410" s="23"/>
      <c r="EA410" s="23"/>
      <c r="EB410" s="23"/>
      <c r="EC410" s="23"/>
      <c r="ED410" s="23"/>
      <c r="EE410" s="23"/>
      <c r="EF410" s="23"/>
      <c r="EG410" s="23"/>
      <c r="EH410" s="23"/>
      <c r="EI410" s="23"/>
      <c r="EJ410" s="23"/>
      <c r="EK410" s="23"/>
      <c r="EL410" s="23"/>
      <c r="EM410" s="23"/>
      <c r="EN410" s="23"/>
      <c r="EO410" s="23"/>
      <c r="EP410" s="23"/>
      <c r="EQ410" s="23"/>
      <c r="ER410" s="23"/>
      <c r="ES410" s="23"/>
      <c r="ET410" s="23"/>
      <c r="EU410" s="23"/>
      <c r="EV410" s="23"/>
      <c r="EW410" s="23"/>
      <c r="EX410" s="23"/>
      <c r="EY410" s="23"/>
      <c r="EZ410" s="23"/>
      <c r="FA410" s="23"/>
      <c r="FB410" s="23"/>
      <c r="FC410" s="23"/>
      <c r="FD410" s="23"/>
      <c r="FE410" s="23"/>
      <c r="FF410" s="23"/>
      <c r="FG410" s="23"/>
      <c r="FH410" s="23"/>
      <c r="FI410" s="23"/>
      <c r="FJ410" s="23"/>
      <c r="FK410" s="23"/>
      <c r="FL410" s="23"/>
      <c r="FM410" s="23"/>
      <c r="FN410" s="23"/>
      <c r="FO410" s="23"/>
      <c r="FP410" s="23"/>
      <c r="FQ410" s="23"/>
      <c r="FR410" s="23"/>
      <c r="FS410" s="23"/>
      <c r="FT410" s="23"/>
      <c r="FU410" s="23"/>
      <c r="FV410" s="23"/>
      <c r="FW410" s="23"/>
      <c r="FX410" s="23"/>
      <c r="FY410" s="23"/>
      <c r="FZ410" s="23"/>
      <c r="GA410" s="23"/>
      <c r="GB410" s="23"/>
      <c r="GC410" s="23"/>
      <c r="GD410" s="23"/>
      <c r="GE410" s="23"/>
      <c r="GF410" s="23"/>
      <c r="GG410" s="23"/>
      <c r="GH410" s="23"/>
      <c r="GI410" s="23"/>
      <c r="GJ410" s="23"/>
      <c r="GK410" s="23"/>
      <c r="GL410" s="23"/>
      <c r="GM410" s="23"/>
      <c r="GN410" s="23"/>
      <c r="GO410" s="23"/>
      <c r="GP410" s="23"/>
      <c r="GQ410" s="23"/>
      <c r="GR410" s="23"/>
      <c r="GS410" s="23"/>
      <c r="GT410" s="23"/>
      <c r="GU410" s="23"/>
      <c r="GV410" s="23"/>
      <c r="GW410" s="23"/>
      <c r="GX410" s="23"/>
      <c r="GY410" s="23"/>
      <c r="GZ410" s="23"/>
      <c r="HA410" s="23"/>
      <c r="HB410" s="23"/>
      <c r="HC410" s="23"/>
      <c r="HD410" s="23"/>
      <c r="HE410" s="23"/>
      <c r="HF410" s="23"/>
      <c r="HG410" s="23"/>
      <c r="HH410" s="23"/>
      <c r="HI410" s="23"/>
      <c r="HJ410" s="23"/>
      <c r="HK410" s="23"/>
    </row>
    <row r="411" spans="1:219" ht="13.9" customHeight="1">
      <c r="A411" s="392"/>
      <c r="B411" s="160"/>
      <c r="C411" s="161"/>
      <c r="D411" s="161"/>
      <c r="E411" s="255"/>
      <c r="F411" s="396">
        <v>0</v>
      </c>
      <c r="G411" s="181"/>
      <c r="H411" s="186"/>
      <c r="I411" s="162"/>
      <c r="J411" s="163"/>
      <c r="K411" s="164"/>
      <c r="L411" s="164"/>
      <c r="M411" s="187"/>
      <c r="N411" s="458"/>
      <c r="O411" s="463"/>
      <c r="P411" s="190"/>
      <c r="Q411" s="165"/>
      <c r="R411" s="166"/>
      <c r="S411" s="191"/>
      <c r="T411" s="195"/>
      <c r="U411" s="167"/>
      <c r="V411" s="196"/>
      <c r="W411" s="199">
        <f t="shared" si="86"/>
        <v>0</v>
      </c>
      <c r="X411" s="344">
        <f>IF(G411&gt;0,HLOOKUP(C411,'Utility Allowances'!$O$33:$S$34,2),0)</f>
        <v>0</v>
      </c>
      <c r="Y411" s="345">
        <f t="shared" si="87"/>
        <v>0</v>
      </c>
      <c r="Z411" s="168">
        <f t="shared" si="88"/>
        <v>0</v>
      </c>
      <c r="AA411" s="346">
        <f t="shared" si="89"/>
        <v>0</v>
      </c>
      <c r="AB411" s="344">
        <f>IF(Y411&gt;0,VLOOKUP($Y411,'Reference Data 2'!$B$7:$C$71,2),0)</f>
        <v>0</v>
      </c>
      <c r="AC411" s="347">
        <f t="shared" si="90"/>
        <v>0</v>
      </c>
      <c r="AD411" s="348">
        <f t="shared" si="91"/>
        <v>0</v>
      </c>
      <c r="AE411" s="349">
        <f>IF(Y411&gt;0,VLOOKUP($Y411,'Reference Data 2'!$B$9:$D$71,3),0)</f>
        <v>0</v>
      </c>
      <c r="AF411" s="347">
        <f t="shared" si="92"/>
        <v>0</v>
      </c>
      <c r="AG411" s="346">
        <f t="shared" si="93"/>
        <v>0</v>
      </c>
      <c r="AH411" s="350">
        <f t="shared" si="94"/>
        <v>0</v>
      </c>
      <c r="AI411" s="351">
        <f t="shared" si="95"/>
        <v>0</v>
      </c>
      <c r="AJ411" s="352">
        <f t="shared" si="96"/>
        <v>0</v>
      </c>
      <c r="AK411" s="349">
        <f>IF(AA411&gt;0,VLOOKUP(C411,'Reference Data 1'!$N$13:$O$17,2),0)</f>
        <v>0</v>
      </c>
      <c r="AL411" s="346">
        <f t="shared" si="97"/>
        <v>0</v>
      </c>
      <c r="AM411" s="353">
        <f t="shared" si="98"/>
        <v>0</v>
      </c>
      <c r="AN411" s="354">
        <f t="shared" si="99"/>
        <v>0</v>
      </c>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3"/>
      <c r="CC411" s="23"/>
      <c r="CD411" s="23"/>
      <c r="CE411" s="23"/>
      <c r="CF411" s="23"/>
      <c r="CG411" s="23"/>
      <c r="CH411" s="23"/>
      <c r="CI411" s="23"/>
      <c r="CJ411" s="23"/>
      <c r="CK411" s="23"/>
      <c r="CL411" s="23"/>
      <c r="CM411" s="23"/>
      <c r="CN411" s="23"/>
      <c r="CO411" s="23"/>
      <c r="CP411" s="23"/>
      <c r="CQ411" s="23"/>
      <c r="CR411" s="23"/>
      <c r="CS411" s="23"/>
      <c r="CT411" s="23"/>
      <c r="CU411" s="23"/>
      <c r="CV411" s="23"/>
      <c r="CW411" s="23"/>
      <c r="CX411" s="23"/>
      <c r="CY411" s="23"/>
      <c r="CZ411" s="23"/>
      <c r="DA411" s="23"/>
      <c r="DB411" s="23"/>
      <c r="DC411" s="23"/>
      <c r="DD411" s="23"/>
      <c r="DE411" s="23"/>
      <c r="DF411" s="23"/>
      <c r="DG411" s="23"/>
      <c r="DH411" s="23"/>
      <c r="DI411" s="23"/>
      <c r="DJ411" s="23"/>
      <c r="DK411" s="23"/>
      <c r="DL411" s="23"/>
      <c r="DM411" s="23"/>
      <c r="DN411" s="23"/>
      <c r="DO411" s="23"/>
      <c r="DP411" s="23"/>
      <c r="DQ411" s="23"/>
      <c r="DR411" s="23"/>
      <c r="DS411" s="23"/>
      <c r="DT411" s="23"/>
      <c r="DU411" s="23"/>
      <c r="DV411" s="23"/>
      <c r="DW411" s="23"/>
      <c r="DX411" s="23"/>
      <c r="DY411" s="23"/>
      <c r="DZ411" s="23"/>
      <c r="EA411" s="23"/>
      <c r="EB411" s="23"/>
      <c r="EC411" s="23"/>
      <c r="ED411" s="23"/>
      <c r="EE411" s="23"/>
      <c r="EF411" s="23"/>
      <c r="EG411" s="23"/>
      <c r="EH411" s="23"/>
      <c r="EI411" s="23"/>
      <c r="EJ411" s="23"/>
      <c r="EK411" s="23"/>
      <c r="EL411" s="23"/>
      <c r="EM411" s="23"/>
      <c r="EN411" s="23"/>
      <c r="EO411" s="23"/>
      <c r="EP411" s="23"/>
      <c r="EQ411" s="23"/>
      <c r="ER411" s="23"/>
      <c r="ES411" s="23"/>
      <c r="ET411" s="23"/>
      <c r="EU411" s="23"/>
      <c r="EV411" s="23"/>
      <c r="EW411" s="23"/>
      <c r="EX411" s="23"/>
      <c r="EY411" s="23"/>
      <c r="EZ411" s="23"/>
      <c r="FA411" s="23"/>
      <c r="FB411" s="23"/>
      <c r="FC411" s="23"/>
      <c r="FD411" s="23"/>
      <c r="FE411" s="23"/>
      <c r="FF411" s="23"/>
      <c r="FG411" s="23"/>
      <c r="FH411" s="23"/>
      <c r="FI411" s="23"/>
      <c r="FJ411" s="23"/>
      <c r="FK411" s="23"/>
      <c r="FL411" s="23"/>
      <c r="FM411" s="23"/>
      <c r="FN411" s="23"/>
      <c r="FO411" s="23"/>
      <c r="FP411" s="23"/>
      <c r="FQ411" s="23"/>
      <c r="FR411" s="23"/>
      <c r="FS411" s="23"/>
      <c r="FT411" s="23"/>
      <c r="FU411" s="23"/>
      <c r="FV411" s="23"/>
      <c r="FW411" s="23"/>
      <c r="FX411" s="23"/>
      <c r="FY411" s="23"/>
      <c r="FZ411" s="23"/>
      <c r="GA411" s="23"/>
      <c r="GB411" s="23"/>
      <c r="GC411" s="23"/>
      <c r="GD411" s="23"/>
      <c r="GE411" s="23"/>
      <c r="GF411" s="23"/>
      <c r="GG411" s="23"/>
      <c r="GH411" s="23"/>
      <c r="GI411" s="23"/>
      <c r="GJ411" s="23"/>
      <c r="GK411" s="23"/>
      <c r="GL411" s="23"/>
      <c r="GM411" s="23"/>
      <c r="GN411" s="23"/>
      <c r="GO411" s="23"/>
      <c r="GP411" s="23"/>
      <c r="GQ411" s="23"/>
      <c r="GR411" s="23"/>
      <c r="GS411" s="23"/>
      <c r="GT411" s="23"/>
      <c r="GU411" s="23"/>
      <c r="GV411" s="23"/>
      <c r="GW411" s="23"/>
      <c r="GX411" s="23"/>
      <c r="GY411" s="23"/>
      <c r="GZ411" s="23"/>
      <c r="HA411" s="23"/>
      <c r="HB411" s="23"/>
      <c r="HC411" s="23"/>
      <c r="HD411" s="23"/>
      <c r="HE411" s="23"/>
      <c r="HF411" s="23"/>
      <c r="HG411" s="23"/>
      <c r="HH411" s="23"/>
      <c r="HI411" s="23"/>
      <c r="HJ411" s="23"/>
      <c r="HK411" s="23"/>
    </row>
    <row r="412" spans="1:219" ht="13.9" customHeight="1">
      <c r="A412" s="392"/>
      <c r="B412" s="160"/>
      <c r="C412" s="161"/>
      <c r="D412" s="161"/>
      <c r="E412" s="255"/>
      <c r="F412" s="396">
        <v>0</v>
      </c>
      <c r="G412" s="181"/>
      <c r="H412" s="186"/>
      <c r="I412" s="162"/>
      <c r="J412" s="163"/>
      <c r="K412" s="164"/>
      <c r="L412" s="164"/>
      <c r="M412" s="187"/>
      <c r="N412" s="458"/>
      <c r="O412" s="463"/>
      <c r="P412" s="190"/>
      <c r="Q412" s="165"/>
      <c r="R412" s="166"/>
      <c r="S412" s="191"/>
      <c r="T412" s="195"/>
      <c r="U412" s="167"/>
      <c r="V412" s="196"/>
      <c r="W412" s="199">
        <f t="shared" si="86"/>
        <v>0</v>
      </c>
      <c r="X412" s="344">
        <f>IF(G412&gt;0,HLOOKUP(C412,'Utility Allowances'!$O$33:$S$34,2),0)</f>
        <v>0</v>
      </c>
      <c r="Y412" s="345">
        <f t="shared" si="87"/>
        <v>0</v>
      </c>
      <c r="Z412" s="168">
        <f t="shared" si="88"/>
        <v>0</v>
      </c>
      <c r="AA412" s="346">
        <f t="shared" si="89"/>
        <v>0</v>
      </c>
      <c r="AB412" s="344">
        <f>IF(Y412&gt;0,VLOOKUP($Y412,'Reference Data 2'!$B$7:$C$71,2),0)</f>
        <v>0</v>
      </c>
      <c r="AC412" s="347">
        <f t="shared" si="90"/>
        <v>0</v>
      </c>
      <c r="AD412" s="348">
        <f t="shared" si="91"/>
        <v>0</v>
      </c>
      <c r="AE412" s="349">
        <f>IF(Y412&gt;0,VLOOKUP($Y412,'Reference Data 2'!$B$9:$D$71,3),0)</f>
        <v>0</v>
      </c>
      <c r="AF412" s="347">
        <f t="shared" si="92"/>
        <v>0</v>
      </c>
      <c r="AG412" s="346">
        <f t="shared" si="93"/>
        <v>0</v>
      </c>
      <c r="AH412" s="350">
        <f t="shared" si="94"/>
        <v>0</v>
      </c>
      <c r="AI412" s="351">
        <f t="shared" si="95"/>
        <v>0</v>
      </c>
      <c r="AJ412" s="352">
        <f t="shared" si="96"/>
        <v>0</v>
      </c>
      <c r="AK412" s="349">
        <f>IF(AA412&gt;0,VLOOKUP(C412,'Reference Data 1'!$N$13:$O$17,2),0)</f>
        <v>0</v>
      </c>
      <c r="AL412" s="346">
        <f t="shared" si="97"/>
        <v>0</v>
      </c>
      <c r="AM412" s="353">
        <f t="shared" si="98"/>
        <v>0</v>
      </c>
      <c r="AN412" s="354">
        <f t="shared" si="99"/>
        <v>0</v>
      </c>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c r="CC412" s="23"/>
      <c r="CD412" s="23"/>
      <c r="CE412" s="23"/>
      <c r="CF412" s="23"/>
      <c r="CG412" s="23"/>
      <c r="CH412" s="23"/>
      <c r="CI412" s="23"/>
      <c r="CJ412" s="23"/>
      <c r="CK412" s="23"/>
      <c r="CL412" s="23"/>
      <c r="CM412" s="23"/>
      <c r="CN412" s="23"/>
      <c r="CO412" s="23"/>
      <c r="CP412" s="23"/>
      <c r="CQ412" s="23"/>
      <c r="CR412" s="23"/>
      <c r="CS412" s="23"/>
      <c r="CT412" s="23"/>
      <c r="CU412" s="23"/>
      <c r="CV412" s="23"/>
      <c r="CW412" s="23"/>
      <c r="CX412" s="23"/>
      <c r="CY412" s="23"/>
      <c r="CZ412" s="23"/>
      <c r="DA412" s="23"/>
      <c r="DB412" s="23"/>
      <c r="DC412" s="23"/>
      <c r="DD412" s="23"/>
      <c r="DE412" s="23"/>
      <c r="DF412" s="23"/>
      <c r="DG412" s="23"/>
      <c r="DH412" s="23"/>
      <c r="DI412" s="23"/>
      <c r="DJ412" s="23"/>
      <c r="DK412" s="23"/>
      <c r="DL412" s="23"/>
      <c r="DM412" s="23"/>
      <c r="DN412" s="23"/>
      <c r="DO412" s="23"/>
      <c r="DP412" s="23"/>
      <c r="DQ412" s="23"/>
      <c r="DR412" s="23"/>
      <c r="DS412" s="23"/>
      <c r="DT412" s="23"/>
      <c r="DU412" s="23"/>
      <c r="DV412" s="23"/>
      <c r="DW412" s="23"/>
      <c r="DX412" s="23"/>
      <c r="DY412" s="23"/>
      <c r="DZ412" s="23"/>
      <c r="EA412" s="23"/>
      <c r="EB412" s="23"/>
      <c r="EC412" s="23"/>
      <c r="ED412" s="23"/>
      <c r="EE412" s="23"/>
      <c r="EF412" s="23"/>
      <c r="EG412" s="23"/>
      <c r="EH412" s="23"/>
      <c r="EI412" s="23"/>
      <c r="EJ412" s="23"/>
      <c r="EK412" s="23"/>
      <c r="EL412" s="23"/>
      <c r="EM412" s="23"/>
      <c r="EN412" s="23"/>
      <c r="EO412" s="23"/>
      <c r="EP412" s="23"/>
      <c r="EQ412" s="23"/>
      <c r="ER412" s="23"/>
      <c r="ES412" s="23"/>
      <c r="ET412" s="23"/>
      <c r="EU412" s="23"/>
      <c r="EV412" s="23"/>
      <c r="EW412" s="23"/>
      <c r="EX412" s="23"/>
      <c r="EY412" s="23"/>
      <c r="EZ412" s="23"/>
      <c r="FA412" s="23"/>
      <c r="FB412" s="23"/>
      <c r="FC412" s="23"/>
      <c r="FD412" s="23"/>
      <c r="FE412" s="23"/>
      <c r="FF412" s="23"/>
      <c r="FG412" s="23"/>
      <c r="FH412" s="23"/>
      <c r="FI412" s="23"/>
      <c r="FJ412" s="23"/>
      <c r="FK412" s="23"/>
      <c r="FL412" s="23"/>
      <c r="FM412" s="23"/>
      <c r="FN412" s="23"/>
      <c r="FO412" s="23"/>
      <c r="FP412" s="23"/>
      <c r="FQ412" s="23"/>
      <c r="FR412" s="23"/>
      <c r="FS412" s="23"/>
      <c r="FT412" s="23"/>
      <c r="FU412" s="23"/>
      <c r="FV412" s="23"/>
      <c r="FW412" s="23"/>
      <c r="FX412" s="23"/>
      <c r="FY412" s="23"/>
      <c r="FZ412" s="23"/>
      <c r="GA412" s="23"/>
      <c r="GB412" s="23"/>
      <c r="GC412" s="23"/>
      <c r="GD412" s="23"/>
      <c r="GE412" s="23"/>
      <c r="GF412" s="23"/>
      <c r="GG412" s="23"/>
      <c r="GH412" s="23"/>
      <c r="GI412" s="23"/>
      <c r="GJ412" s="23"/>
      <c r="GK412" s="23"/>
      <c r="GL412" s="23"/>
      <c r="GM412" s="23"/>
      <c r="GN412" s="23"/>
      <c r="GO412" s="23"/>
      <c r="GP412" s="23"/>
      <c r="GQ412" s="23"/>
      <c r="GR412" s="23"/>
      <c r="GS412" s="23"/>
      <c r="GT412" s="23"/>
      <c r="GU412" s="23"/>
      <c r="GV412" s="23"/>
      <c r="GW412" s="23"/>
      <c r="GX412" s="23"/>
      <c r="GY412" s="23"/>
      <c r="GZ412" s="23"/>
      <c r="HA412" s="23"/>
      <c r="HB412" s="23"/>
      <c r="HC412" s="23"/>
      <c r="HD412" s="23"/>
      <c r="HE412" s="23"/>
      <c r="HF412" s="23"/>
      <c r="HG412" s="23"/>
      <c r="HH412" s="23"/>
      <c r="HI412" s="23"/>
      <c r="HJ412" s="23"/>
      <c r="HK412" s="23"/>
    </row>
    <row r="413" spans="1:219" ht="13.9" customHeight="1">
      <c r="A413" s="392"/>
      <c r="B413" s="160"/>
      <c r="C413" s="161"/>
      <c r="D413" s="161"/>
      <c r="E413" s="255"/>
      <c r="F413" s="396">
        <v>0</v>
      </c>
      <c r="G413" s="181"/>
      <c r="H413" s="186"/>
      <c r="I413" s="162"/>
      <c r="J413" s="163"/>
      <c r="K413" s="164"/>
      <c r="L413" s="164"/>
      <c r="M413" s="187"/>
      <c r="N413" s="458"/>
      <c r="O413" s="463"/>
      <c r="P413" s="190"/>
      <c r="Q413" s="165"/>
      <c r="R413" s="166"/>
      <c r="S413" s="191"/>
      <c r="T413" s="195"/>
      <c r="U413" s="167"/>
      <c r="V413" s="196"/>
      <c r="W413" s="199">
        <f t="shared" si="86"/>
        <v>0</v>
      </c>
      <c r="X413" s="344">
        <f>IF(G413&gt;0,HLOOKUP(C413,'Utility Allowances'!$O$33:$S$34,2),0)</f>
        <v>0</v>
      </c>
      <c r="Y413" s="345">
        <f t="shared" si="87"/>
        <v>0</v>
      </c>
      <c r="Z413" s="168">
        <f t="shared" si="88"/>
        <v>0</v>
      </c>
      <c r="AA413" s="346">
        <f t="shared" si="89"/>
        <v>0</v>
      </c>
      <c r="AB413" s="344">
        <f>IF(Y413&gt;0,VLOOKUP($Y413,'Reference Data 2'!$B$7:$C$71,2),0)</f>
        <v>0</v>
      </c>
      <c r="AC413" s="347">
        <f t="shared" si="90"/>
        <v>0</v>
      </c>
      <c r="AD413" s="348">
        <f t="shared" si="91"/>
        <v>0</v>
      </c>
      <c r="AE413" s="349">
        <f>IF(Y413&gt;0,VLOOKUP($Y413,'Reference Data 2'!$B$9:$D$71,3),0)</f>
        <v>0</v>
      </c>
      <c r="AF413" s="347">
        <f t="shared" si="92"/>
        <v>0</v>
      </c>
      <c r="AG413" s="346">
        <f t="shared" si="93"/>
        <v>0</v>
      </c>
      <c r="AH413" s="350">
        <f t="shared" si="94"/>
        <v>0</v>
      </c>
      <c r="AI413" s="351">
        <f t="shared" si="95"/>
        <v>0</v>
      </c>
      <c r="AJ413" s="352">
        <f t="shared" si="96"/>
        <v>0</v>
      </c>
      <c r="AK413" s="349">
        <f>IF(AA413&gt;0,VLOOKUP(C413,'Reference Data 1'!$N$13:$O$17,2),0)</f>
        <v>0</v>
      </c>
      <c r="AL413" s="346">
        <f t="shared" si="97"/>
        <v>0</v>
      </c>
      <c r="AM413" s="353">
        <f t="shared" si="98"/>
        <v>0</v>
      </c>
      <c r="AN413" s="354">
        <f t="shared" si="99"/>
        <v>0</v>
      </c>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3"/>
      <c r="CC413" s="23"/>
      <c r="CD413" s="23"/>
      <c r="CE413" s="23"/>
      <c r="CF413" s="23"/>
      <c r="CG413" s="23"/>
      <c r="CH413" s="23"/>
      <c r="CI413" s="23"/>
      <c r="CJ413" s="23"/>
      <c r="CK413" s="23"/>
      <c r="CL413" s="23"/>
      <c r="CM413" s="23"/>
      <c r="CN413" s="23"/>
      <c r="CO413" s="23"/>
      <c r="CP413" s="23"/>
      <c r="CQ413" s="23"/>
      <c r="CR413" s="23"/>
      <c r="CS413" s="23"/>
      <c r="CT413" s="23"/>
      <c r="CU413" s="23"/>
      <c r="CV413" s="23"/>
      <c r="CW413" s="23"/>
      <c r="CX413" s="23"/>
      <c r="CY413" s="23"/>
      <c r="CZ413" s="23"/>
      <c r="DA413" s="23"/>
      <c r="DB413" s="23"/>
      <c r="DC413" s="23"/>
      <c r="DD413" s="23"/>
      <c r="DE413" s="23"/>
      <c r="DF413" s="23"/>
      <c r="DG413" s="23"/>
      <c r="DH413" s="23"/>
      <c r="DI413" s="23"/>
      <c r="DJ413" s="23"/>
      <c r="DK413" s="23"/>
      <c r="DL413" s="23"/>
      <c r="DM413" s="23"/>
      <c r="DN413" s="23"/>
      <c r="DO413" s="23"/>
      <c r="DP413" s="23"/>
      <c r="DQ413" s="23"/>
      <c r="DR413" s="23"/>
      <c r="DS413" s="23"/>
      <c r="DT413" s="23"/>
      <c r="DU413" s="23"/>
      <c r="DV413" s="23"/>
      <c r="DW413" s="23"/>
      <c r="DX413" s="23"/>
      <c r="DY413" s="23"/>
      <c r="DZ413" s="23"/>
      <c r="EA413" s="23"/>
      <c r="EB413" s="23"/>
      <c r="EC413" s="23"/>
      <c r="ED413" s="23"/>
      <c r="EE413" s="23"/>
      <c r="EF413" s="23"/>
      <c r="EG413" s="23"/>
      <c r="EH413" s="23"/>
      <c r="EI413" s="23"/>
      <c r="EJ413" s="23"/>
      <c r="EK413" s="23"/>
      <c r="EL413" s="23"/>
      <c r="EM413" s="23"/>
      <c r="EN413" s="23"/>
      <c r="EO413" s="23"/>
      <c r="EP413" s="23"/>
      <c r="EQ413" s="23"/>
      <c r="ER413" s="23"/>
      <c r="ES413" s="23"/>
      <c r="ET413" s="23"/>
      <c r="EU413" s="23"/>
      <c r="EV413" s="23"/>
      <c r="EW413" s="23"/>
      <c r="EX413" s="23"/>
      <c r="EY413" s="23"/>
      <c r="EZ413" s="23"/>
      <c r="FA413" s="23"/>
      <c r="FB413" s="23"/>
      <c r="FC413" s="23"/>
      <c r="FD413" s="23"/>
      <c r="FE413" s="23"/>
      <c r="FF413" s="23"/>
      <c r="FG413" s="23"/>
      <c r="FH413" s="23"/>
      <c r="FI413" s="23"/>
      <c r="FJ413" s="23"/>
      <c r="FK413" s="23"/>
      <c r="FL413" s="23"/>
      <c r="FM413" s="23"/>
      <c r="FN413" s="23"/>
      <c r="FO413" s="23"/>
      <c r="FP413" s="23"/>
      <c r="FQ413" s="23"/>
      <c r="FR413" s="23"/>
      <c r="FS413" s="23"/>
      <c r="FT413" s="23"/>
      <c r="FU413" s="23"/>
      <c r="FV413" s="23"/>
      <c r="FW413" s="23"/>
      <c r="FX413" s="23"/>
      <c r="FY413" s="23"/>
      <c r="FZ413" s="23"/>
      <c r="GA413" s="23"/>
      <c r="GB413" s="23"/>
      <c r="GC413" s="23"/>
      <c r="GD413" s="23"/>
      <c r="GE413" s="23"/>
      <c r="GF413" s="23"/>
      <c r="GG413" s="23"/>
      <c r="GH413" s="23"/>
      <c r="GI413" s="23"/>
      <c r="GJ413" s="23"/>
      <c r="GK413" s="23"/>
      <c r="GL413" s="23"/>
      <c r="GM413" s="23"/>
      <c r="GN413" s="23"/>
      <c r="GO413" s="23"/>
      <c r="GP413" s="23"/>
      <c r="GQ413" s="23"/>
      <c r="GR413" s="23"/>
      <c r="GS413" s="23"/>
      <c r="GT413" s="23"/>
      <c r="GU413" s="23"/>
      <c r="GV413" s="23"/>
      <c r="GW413" s="23"/>
      <c r="GX413" s="23"/>
      <c r="GY413" s="23"/>
      <c r="GZ413" s="23"/>
      <c r="HA413" s="23"/>
      <c r="HB413" s="23"/>
      <c r="HC413" s="23"/>
      <c r="HD413" s="23"/>
      <c r="HE413" s="23"/>
      <c r="HF413" s="23"/>
      <c r="HG413" s="23"/>
      <c r="HH413" s="23"/>
      <c r="HI413" s="23"/>
      <c r="HJ413" s="23"/>
      <c r="HK413" s="23"/>
    </row>
    <row r="414" spans="1:219" ht="13.9" customHeight="1">
      <c r="A414" s="392"/>
      <c r="B414" s="160"/>
      <c r="C414" s="161"/>
      <c r="D414" s="161"/>
      <c r="E414" s="255"/>
      <c r="F414" s="396">
        <v>0</v>
      </c>
      <c r="G414" s="181"/>
      <c r="H414" s="186"/>
      <c r="I414" s="162"/>
      <c r="J414" s="163"/>
      <c r="K414" s="164"/>
      <c r="L414" s="164"/>
      <c r="M414" s="187"/>
      <c r="N414" s="458"/>
      <c r="O414" s="463"/>
      <c r="P414" s="190"/>
      <c r="Q414" s="165"/>
      <c r="R414" s="166"/>
      <c r="S414" s="191"/>
      <c r="T414" s="195"/>
      <c r="U414" s="167"/>
      <c r="V414" s="196"/>
      <c r="W414" s="199">
        <f t="shared" si="86"/>
        <v>0</v>
      </c>
      <c r="X414" s="344">
        <f>IF(G414&gt;0,HLOOKUP(C414,'Utility Allowances'!$O$33:$S$34,2),0)</f>
        <v>0</v>
      </c>
      <c r="Y414" s="345">
        <f t="shared" si="87"/>
        <v>0</v>
      </c>
      <c r="Z414" s="168">
        <f t="shared" si="88"/>
        <v>0</v>
      </c>
      <c r="AA414" s="346">
        <f t="shared" si="89"/>
        <v>0</v>
      </c>
      <c r="AB414" s="344">
        <f>IF(Y414&gt;0,VLOOKUP($Y414,'Reference Data 2'!$B$7:$C$71,2),0)</f>
        <v>0</v>
      </c>
      <c r="AC414" s="347">
        <f t="shared" si="90"/>
        <v>0</v>
      </c>
      <c r="AD414" s="348">
        <f t="shared" si="91"/>
        <v>0</v>
      </c>
      <c r="AE414" s="349">
        <f>IF(Y414&gt;0,VLOOKUP($Y414,'Reference Data 2'!$B$9:$D$71,3),0)</f>
        <v>0</v>
      </c>
      <c r="AF414" s="347">
        <f t="shared" si="92"/>
        <v>0</v>
      </c>
      <c r="AG414" s="346">
        <f t="shared" si="93"/>
        <v>0</v>
      </c>
      <c r="AH414" s="350">
        <f t="shared" si="94"/>
        <v>0</v>
      </c>
      <c r="AI414" s="351">
        <f t="shared" si="95"/>
        <v>0</v>
      </c>
      <c r="AJ414" s="352">
        <f t="shared" si="96"/>
        <v>0</v>
      </c>
      <c r="AK414" s="349">
        <f>IF(AA414&gt;0,VLOOKUP(C414,'Reference Data 1'!$N$13:$O$17,2),0)</f>
        <v>0</v>
      </c>
      <c r="AL414" s="346">
        <f t="shared" si="97"/>
        <v>0</v>
      </c>
      <c r="AM414" s="353">
        <f t="shared" si="98"/>
        <v>0</v>
      </c>
      <c r="AN414" s="354">
        <f t="shared" si="99"/>
        <v>0</v>
      </c>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c r="CC414" s="23"/>
      <c r="CD414" s="23"/>
      <c r="CE414" s="23"/>
      <c r="CF414" s="23"/>
      <c r="CG414" s="23"/>
      <c r="CH414" s="23"/>
      <c r="CI414" s="23"/>
      <c r="CJ414" s="23"/>
      <c r="CK414" s="23"/>
      <c r="CL414" s="23"/>
      <c r="CM414" s="23"/>
      <c r="CN414" s="23"/>
      <c r="CO414" s="23"/>
      <c r="CP414" s="23"/>
      <c r="CQ414" s="23"/>
      <c r="CR414" s="23"/>
      <c r="CS414" s="23"/>
      <c r="CT414" s="23"/>
      <c r="CU414" s="23"/>
      <c r="CV414" s="23"/>
      <c r="CW414" s="23"/>
      <c r="CX414" s="23"/>
      <c r="CY414" s="23"/>
      <c r="CZ414" s="23"/>
      <c r="DA414" s="23"/>
      <c r="DB414" s="23"/>
      <c r="DC414" s="23"/>
      <c r="DD414" s="23"/>
      <c r="DE414" s="23"/>
      <c r="DF414" s="23"/>
      <c r="DG414" s="23"/>
      <c r="DH414" s="23"/>
      <c r="DI414" s="23"/>
      <c r="DJ414" s="23"/>
      <c r="DK414" s="23"/>
      <c r="DL414" s="23"/>
      <c r="DM414" s="23"/>
      <c r="DN414" s="23"/>
      <c r="DO414" s="23"/>
      <c r="DP414" s="23"/>
      <c r="DQ414" s="23"/>
      <c r="DR414" s="23"/>
      <c r="DS414" s="23"/>
      <c r="DT414" s="23"/>
      <c r="DU414" s="23"/>
      <c r="DV414" s="23"/>
      <c r="DW414" s="23"/>
      <c r="DX414" s="23"/>
      <c r="DY414" s="23"/>
      <c r="DZ414" s="23"/>
      <c r="EA414" s="23"/>
      <c r="EB414" s="23"/>
      <c r="EC414" s="23"/>
      <c r="ED414" s="23"/>
      <c r="EE414" s="23"/>
      <c r="EF414" s="23"/>
      <c r="EG414" s="23"/>
      <c r="EH414" s="23"/>
      <c r="EI414" s="23"/>
      <c r="EJ414" s="23"/>
      <c r="EK414" s="23"/>
      <c r="EL414" s="23"/>
      <c r="EM414" s="23"/>
      <c r="EN414" s="23"/>
      <c r="EO414" s="23"/>
      <c r="EP414" s="23"/>
      <c r="EQ414" s="23"/>
      <c r="ER414" s="23"/>
      <c r="ES414" s="23"/>
      <c r="ET414" s="23"/>
      <c r="EU414" s="23"/>
      <c r="EV414" s="23"/>
      <c r="EW414" s="23"/>
      <c r="EX414" s="23"/>
      <c r="EY414" s="23"/>
      <c r="EZ414" s="23"/>
      <c r="FA414" s="23"/>
      <c r="FB414" s="23"/>
      <c r="FC414" s="23"/>
      <c r="FD414" s="23"/>
      <c r="FE414" s="23"/>
      <c r="FF414" s="23"/>
      <c r="FG414" s="23"/>
      <c r="FH414" s="23"/>
      <c r="FI414" s="23"/>
      <c r="FJ414" s="23"/>
      <c r="FK414" s="23"/>
      <c r="FL414" s="23"/>
      <c r="FM414" s="23"/>
      <c r="FN414" s="23"/>
      <c r="FO414" s="23"/>
      <c r="FP414" s="23"/>
      <c r="FQ414" s="23"/>
      <c r="FR414" s="23"/>
      <c r="FS414" s="23"/>
      <c r="FT414" s="23"/>
      <c r="FU414" s="23"/>
      <c r="FV414" s="23"/>
      <c r="FW414" s="23"/>
      <c r="FX414" s="23"/>
      <c r="FY414" s="23"/>
      <c r="FZ414" s="23"/>
      <c r="GA414" s="23"/>
      <c r="GB414" s="23"/>
      <c r="GC414" s="23"/>
      <c r="GD414" s="23"/>
      <c r="GE414" s="23"/>
      <c r="GF414" s="23"/>
      <c r="GG414" s="23"/>
      <c r="GH414" s="23"/>
      <c r="GI414" s="23"/>
      <c r="GJ414" s="23"/>
      <c r="GK414" s="23"/>
      <c r="GL414" s="23"/>
      <c r="GM414" s="23"/>
      <c r="GN414" s="23"/>
      <c r="GO414" s="23"/>
      <c r="GP414" s="23"/>
      <c r="GQ414" s="23"/>
      <c r="GR414" s="23"/>
      <c r="GS414" s="23"/>
      <c r="GT414" s="23"/>
      <c r="GU414" s="23"/>
      <c r="GV414" s="23"/>
      <c r="GW414" s="23"/>
      <c r="GX414" s="23"/>
      <c r="GY414" s="23"/>
      <c r="GZ414" s="23"/>
      <c r="HA414" s="23"/>
      <c r="HB414" s="23"/>
      <c r="HC414" s="23"/>
      <c r="HD414" s="23"/>
      <c r="HE414" s="23"/>
      <c r="HF414" s="23"/>
      <c r="HG414" s="23"/>
      <c r="HH414" s="23"/>
      <c r="HI414" s="23"/>
      <c r="HJ414" s="23"/>
      <c r="HK414" s="23"/>
    </row>
    <row r="415" spans="1:219" ht="13.9" customHeight="1">
      <c r="A415" s="392"/>
      <c r="B415" s="160"/>
      <c r="C415" s="161"/>
      <c r="D415" s="161"/>
      <c r="E415" s="255"/>
      <c r="F415" s="396">
        <v>0</v>
      </c>
      <c r="G415" s="181"/>
      <c r="H415" s="186"/>
      <c r="I415" s="162"/>
      <c r="J415" s="163"/>
      <c r="K415" s="164"/>
      <c r="L415" s="164"/>
      <c r="M415" s="187"/>
      <c r="N415" s="458"/>
      <c r="O415" s="463"/>
      <c r="P415" s="190"/>
      <c r="Q415" s="165"/>
      <c r="R415" s="166"/>
      <c r="S415" s="191"/>
      <c r="T415" s="195"/>
      <c r="U415" s="167"/>
      <c r="V415" s="196"/>
      <c r="W415" s="199">
        <f t="shared" si="86"/>
        <v>0</v>
      </c>
      <c r="X415" s="344">
        <f>IF(G415&gt;0,HLOOKUP(C415,'Utility Allowances'!$O$33:$S$34,2),0)</f>
        <v>0</v>
      </c>
      <c r="Y415" s="345">
        <f t="shared" si="87"/>
        <v>0</v>
      </c>
      <c r="Z415" s="168">
        <f t="shared" si="88"/>
        <v>0</v>
      </c>
      <c r="AA415" s="346">
        <f t="shared" si="89"/>
        <v>0</v>
      </c>
      <c r="AB415" s="344">
        <f>IF(Y415&gt;0,VLOOKUP($Y415,'Reference Data 2'!$B$7:$C$71,2),0)</f>
        <v>0</v>
      </c>
      <c r="AC415" s="347">
        <f t="shared" si="90"/>
        <v>0</v>
      </c>
      <c r="AD415" s="348">
        <f t="shared" si="91"/>
        <v>0</v>
      </c>
      <c r="AE415" s="349">
        <f>IF(Y415&gt;0,VLOOKUP($Y415,'Reference Data 2'!$B$9:$D$71,3),0)</f>
        <v>0</v>
      </c>
      <c r="AF415" s="347">
        <f t="shared" si="92"/>
        <v>0</v>
      </c>
      <c r="AG415" s="346">
        <f t="shared" si="93"/>
        <v>0</v>
      </c>
      <c r="AH415" s="350">
        <f t="shared" si="94"/>
        <v>0</v>
      </c>
      <c r="AI415" s="351">
        <f t="shared" si="95"/>
        <v>0</v>
      </c>
      <c r="AJ415" s="352">
        <f t="shared" si="96"/>
        <v>0</v>
      </c>
      <c r="AK415" s="349">
        <f>IF(AA415&gt;0,VLOOKUP(C415,'Reference Data 1'!$N$13:$O$17,2),0)</f>
        <v>0</v>
      </c>
      <c r="AL415" s="346">
        <f t="shared" si="97"/>
        <v>0</v>
      </c>
      <c r="AM415" s="353">
        <f t="shared" si="98"/>
        <v>0</v>
      </c>
      <c r="AN415" s="354">
        <f t="shared" si="99"/>
        <v>0</v>
      </c>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c r="CC415" s="23"/>
      <c r="CD415" s="23"/>
      <c r="CE415" s="23"/>
      <c r="CF415" s="23"/>
      <c r="CG415" s="23"/>
      <c r="CH415" s="23"/>
      <c r="CI415" s="23"/>
      <c r="CJ415" s="23"/>
      <c r="CK415" s="23"/>
      <c r="CL415" s="23"/>
      <c r="CM415" s="23"/>
      <c r="CN415" s="23"/>
      <c r="CO415" s="23"/>
      <c r="CP415" s="23"/>
      <c r="CQ415" s="23"/>
      <c r="CR415" s="23"/>
      <c r="CS415" s="23"/>
      <c r="CT415" s="23"/>
      <c r="CU415" s="23"/>
      <c r="CV415" s="23"/>
      <c r="CW415" s="23"/>
      <c r="CX415" s="23"/>
      <c r="CY415" s="23"/>
      <c r="CZ415" s="23"/>
      <c r="DA415" s="23"/>
      <c r="DB415" s="23"/>
      <c r="DC415" s="23"/>
      <c r="DD415" s="23"/>
      <c r="DE415" s="23"/>
      <c r="DF415" s="23"/>
      <c r="DG415" s="23"/>
      <c r="DH415" s="23"/>
      <c r="DI415" s="23"/>
      <c r="DJ415" s="23"/>
      <c r="DK415" s="23"/>
      <c r="DL415" s="23"/>
      <c r="DM415" s="23"/>
      <c r="DN415" s="23"/>
      <c r="DO415" s="23"/>
      <c r="DP415" s="23"/>
      <c r="DQ415" s="23"/>
      <c r="DR415" s="23"/>
      <c r="DS415" s="23"/>
      <c r="DT415" s="23"/>
      <c r="DU415" s="23"/>
      <c r="DV415" s="23"/>
      <c r="DW415" s="23"/>
      <c r="DX415" s="23"/>
      <c r="DY415" s="23"/>
      <c r="DZ415" s="23"/>
      <c r="EA415" s="23"/>
      <c r="EB415" s="23"/>
      <c r="EC415" s="23"/>
      <c r="ED415" s="23"/>
      <c r="EE415" s="23"/>
      <c r="EF415" s="23"/>
      <c r="EG415" s="23"/>
      <c r="EH415" s="23"/>
      <c r="EI415" s="23"/>
      <c r="EJ415" s="23"/>
      <c r="EK415" s="23"/>
      <c r="EL415" s="23"/>
      <c r="EM415" s="23"/>
      <c r="EN415" s="23"/>
      <c r="EO415" s="23"/>
      <c r="EP415" s="23"/>
      <c r="EQ415" s="23"/>
      <c r="ER415" s="23"/>
      <c r="ES415" s="23"/>
      <c r="ET415" s="23"/>
      <c r="EU415" s="23"/>
      <c r="EV415" s="23"/>
      <c r="EW415" s="23"/>
      <c r="EX415" s="23"/>
      <c r="EY415" s="23"/>
      <c r="EZ415" s="23"/>
      <c r="FA415" s="23"/>
      <c r="FB415" s="23"/>
      <c r="FC415" s="23"/>
      <c r="FD415" s="23"/>
      <c r="FE415" s="23"/>
      <c r="FF415" s="23"/>
      <c r="FG415" s="23"/>
      <c r="FH415" s="23"/>
      <c r="FI415" s="23"/>
      <c r="FJ415" s="23"/>
      <c r="FK415" s="23"/>
      <c r="FL415" s="23"/>
      <c r="FM415" s="23"/>
      <c r="FN415" s="23"/>
      <c r="FO415" s="23"/>
      <c r="FP415" s="23"/>
      <c r="FQ415" s="23"/>
      <c r="FR415" s="23"/>
      <c r="FS415" s="23"/>
      <c r="FT415" s="23"/>
      <c r="FU415" s="23"/>
      <c r="FV415" s="23"/>
      <c r="FW415" s="23"/>
      <c r="FX415" s="23"/>
      <c r="FY415" s="23"/>
      <c r="FZ415" s="23"/>
      <c r="GA415" s="23"/>
      <c r="GB415" s="23"/>
      <c r="GC415" s="23"/>
      <c r="GD415" s="23"/>
      <c r="GE415" s="23"/>
      <c r="GF415" s="23"/>
      <c r="GG415" s="23"/>
      <c r="GH415" s="23"/>
      <c r="GI415" s="23"/>
      <c r="GJ415" s="23"/>
      <c r="GK415" s="23"/>
      <c r="GL415" s="23"/>
      <c r="GM415" s="23"/>
      <c r="GN415" s="23"/>
      <c r="GO415" s="23"/>
      <c r="GP415" s="23"/>
      <c r="GQ415" s="23"/>
      <c r="GR415" s="23"/>
      <c r="GS415" s="23"/>
      <c r="GT415" s="23"/>
      <c r="GU415" s="23"/>
      <c r="GV415" s="23"/>
      <c r="GW415" s="23"/>
      <c r="GX415" s="23"/>
      <c r="GY415" s="23"/>
      <c r="GZ415" s="23"/>
      <c r="HA415" s="23"/>
      <c r="HB415" s="23"/>
      <c r="HC415" s="23"/>
      <c r="HD415" s="23"/>
      <c r="HE415" s="23"/>
      <c r="HF415" s="23"/>
      <c r="HG415" s="23"/>
      <c r="HH415" s="23"/>
      <c r="HI415" s="23"/>
      <c r="HJ415" s="23"/>
      <c r="HK415" s="23"/>
    </row>
    <row r="416" spans="1:219" ht="13.9" customHeight="1">
      <c r="A416" s="392"/>
      <c r="B416" s="160"/>
      <c r="C416" s="161"/>
      <c r="D416" s="161"/>
      <c r="E416" s="255"/>
      <c r="F416" s="396">
        <v>0</v>
      </c>
      <c r="G416" s="181"/>
      <c r="H416" s="186"/>
      <c r="I416" s="162"/>
      <c r="J416" s="163"/>
      <c r="K416" s="164"/>
      <c r="L416" s="164"/>
      <c r="M416" s="187"/>
      <c r="N416" s="458"/>
      <c r="O416" s="463"/>
      <c r="P416" s="190"/>
      <c r="Q416" s="165"/>
      <c r="R416" s="166"/>
      <c r="S416" s="191"/>
      <c r="T416" s="195"/>
      <c r="U416" s="167"/>
      <c r="V416" s="196"/>
      <c r="W416" s="199">
        <f t="shared" si="86"/>
        <v>0</v>
      </c>
      <c r="X416" s="344">
        <f>IF(G416&gt;0,HLOOKUP(C416,'Utility Allowances'!$O$33:$S$34,2),0)</f>
        <v>0</v>
      </c>
      <c r="Y416" s="345">
        <f t="shared" si="87"/>
        <v>0</v>
      </c>
      <c r="Z416" s="168">
        <f t="shared" si="88"/>
        <v>0</v>
      </c>
      <c r="AA416" s="346">
        <f t="shared" si="89"/>
        <v>0</v>
      </c>
      <c r="AB416" s="344">
        <f>IF(Y416&gt;0,VLOOKUP($Y416,'Reference Data 2'!$B$7:$C$71,2),0)</f>
        <v>0</v>
      </c>
      <c r="AC416" s="347">
        <f t="shared" si="90"/>
        <v>0</v>
      </c>
      <c r="AD416" s="348">
        <f t="shared" si="91"/>
        <v>0</v>
      </c>
      <c r="AE416" s="349">
        <f>IF(Y416&gt;0,VLOOKUP($Y416,'Reference Data 2'!$B$9:$D$71,3),0)</f>
        <v>0</v>
      </c>
      <c r="AF416" s="347">
        <f t="shared" si="92"/>
        <v>0</v>
      </c>
      <c r="AG416" s="346">
        <f t="shared" si="93"/>
        <v>0</v>
      </c>
      <c r="AH416" s="350">
        <f t="shared" si="94"/>
        <v>0</v>
      </c>
      <c r="AI416" s="351">
        <f t="shared" si="95"/>
        <v>0</v>
      </c>
      <c r="AJ416" s="352">
        <f t="shared" si="96"/>
        <v>0</v>
      </c>
      <c r="AK416" s="349">
        <f>IF(AA416&gt;0,VLOOKUP(C416,'Reference Data 1'!$N$13:$O$17,2),0)</f>
        <v>0</v>
      </c>
      <c r="AL416" s="346">
        <f t="shared" si="97"/>
        <v>0</v>
      </c>
      <c r="AM416" s="353">
        <f t="shared" si="98"/>
        <v>0</v>
      </c>
      <c r="AN416" s="354">
        <f t="shared" si="99"/>
        <v>0</v>
      </c>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c r="DN416" s="23"/>
      <c r="DO416" s="23"/>
      <c r="DP416" s="23"/>
      <c r="DQ416" s="23"/>
      <c r="DR416" s="23"/>
      <c r="DS416" s="23"/>
      <c r="DT416" s="23"/>
      <c r="DU416" s="23"/>
      <c r="DV416" s="23"/>
      <c r="DW416" s="23"/>
      <c r="DX416" s="23"/>
      <c r="DY416" s="23"/>
      <c r="DZ416" s="23"/>
      <c r="EA416" s="23"/>
      <c r="EB416" s="23"/>
      <c r="EC416" s="23"/>
      <c r="ED416" s="23"/>
      <c r="EE416" s="23"/>
      <c r="EF416" s="23"/>
      <c r="EG416" s="23"/>
      <c r="EH416" s="23"/>
      <c r="EI416" s="23"/>
      <c r="EJ416" s="23"/>
      <c r="EK416" s="23"/>
      <c r="EL416" s="23"/>
      <c r="EM416" s="23"/>
      <c r="EN416" s="23"/>
      <c r="EO416" s="23"/>
      <c r="EP416" s="23"/>
      <c r="EQ416" s="23"/>
      <c r="ER416" s="23"/>
      <c r="ES416" s="23"/>
      <c r="ET416" s="23"/>
      <c r="EU416" s="23"/>
      <c r="EV416" s="23"/>
      <c r="EW416" s="23"/>
      <c r="EX416" s="23"/>
      <c r="EY416" s="23"/>
      <c r="EZ416" s="23"/>
      <c r="FA416" s="23"/>
      <c r="FB416" s="23"/>
      <c r="FC416" s="23"/>
      <c r="FD416" s="23"/>
      <c r="FE416" s="23"/>
      <c r="FF416" s="23"/>
      <c r="FG416" s="23"/>
      <c r="FH416" s="23"/>
      <c r="FI416" s="23"/>
      <c r="FJ416" s="23"/>
      <c r="FK416" s="23"/>
      <c r="FL416" s="23"/>
      <c r="FM416" s="23"/>
      <c r="FN416" s="23"/>
      <c r="FO416" s="23"/>
      <c r="FP416" s="23"/>
      <c r="FQ416" s="23"/>
      <c r="FR416" s="23"/>
      <c r="FS416" s="23"/>
      <c r="FT416" s="23"/>
      <c r="FU416" s="23"/>
      <c r="FV416" s="23"/>
      <c r="FW416" s="23"/>
      <c r="FX416" s="23"/>
      <c r="FY416" s="23"/>
      <c r="FZ416" s="23"/>
      <c r="GA416" s="23"/>
      <c r="GB416" s="23"/>
      <c r="GC416" s="23"/>
      <c r="GD416" s="23"/>
      <c r="GE416" s="23"/>
      <c r="GF416" s="23"/>
      <c r="GG416" s="23"/>
      <c r="GH416" s="23"/>
      <c r="GI416" s="23"/>
      <c r="GJ416" s="23"/>
      <c r="GK416" s="23"/>
      <c r="GL416" s="23"/>
      <c r="GM416" s="23"/>
      <c r="GN416" s="23"/>
      <c r="GO416" s="23"/>
      <c r="GP416" s="23"/>
      <c r="GQ416" s="23"/>
      <c r="GR416" s="23"/>
      <c r="GS416" s="23"/>
      <c r="GT416" s="23"/>
      <c r="GU416" s="23"/>
      <c r="GV416" s="23"/>
      <c r="GW416" s="23"/>
      <c r="GX416" s="23"/>
      <c r="GY416" s="23"/>
      <c r="GZ416" s="23"/>
      <c r="HA416" s="23"/>
      <c r="HB416" s="23"/>
      <c r="HC416" s="23"/>
      <c r="HD416" s="23"/>
      <c r="HE416" s="23"/>
      <c r="HF416" s="23"/>
      <c r="HG416" s="23"/>
      <c r="HH416" s="23"/>
      <c r="HI416" s="23"/>
      <c r="HJ416" s="23"/>
      <c r="HK416" s="23"/>
    </row>
    <row r="417" spans="1:219" ht="13.9" customHeight="1">
      <c r="A417" s="392"/>
      <c r="B417" s="160"/>
      <c r="C417" s="161"/>
      <c r="D417" s="161"/>
      <c r="E417" s="255"/>
      <c r="F417" s="396">
        <v>0</v>
      </c>
      <c r="G417" s="181"/>
      <c r="H417" s="186"/>
      <c r="I417" s="162"/>
      <c r="J417" s="163"/>
      <c r="K417" s="164"/>
      <c r="L417" s="164"/>
      <c r="M417" s="187"/>
      <c r="N417" s="458"/>
      <c r="O417" s="463"/>
      <c r="P417" s="190"/>
      <c r="Q417" s="165"/>
      <c r="R417" s="166"/>
      <c r="S417" s="191"/>
      <c r="T417" s="195"/>
      <c r="U417" s="167"/>
      <c r="V417" s="196"/>
      <c r="W417" s="199">
        <f t="shared" si="86"/>
        <v>0</v>
      </c>
      <c r="X417" s="344">
        <f>IF(G417&gt;0,HLOOKUP(C417,'Utility Allowances'!$O$33:$S$34,2),0)</f>
        <v>0</v>
      </c>
      <c r="Y417" s="345">
        <f t="shared" si="87"/>
        <v>0</v>
      </c>
      <c r="Z417" s="168">
        <f t="shared" si="88"/>
        <v>0</v>
      </c>
      <c r="AA417" s="346">
        <f t="shared" si="89"/>
        <v>0</v>
      </c>
      <c r="AB417" s="344">
        <f>IF(Y417&gt;0,VLOOKUP($Y417,'Reference Data 2'!$B$7:$C$71,2),0)</f>
        <v>0</v>
      </c>
      <c r="AC417" s="347">
        <f t="shared" si="90"/>
        <v>0</v>
      </c>
      <c r="AD417" s="348">
        <f t="shared" si="91"/>
        <v>0</v>
      </c>
      <c r="AE417" s="349">
        <f>IF(Y417&gt;0,VLOOKUP($Y417,'Reference Data 2'!$B$9:$D$71,3),0)</f>
        <v>0</v>
      </c>
      <c r="AF417" s="347">
        <f t="shared" si="92"/>
        <v>0</v>
      </c>
      <c r="AG417" s="346">
        <f t="shared" si="93"/>
        <v>0</v>
      </c>
      <c r="AH417" s="350">
        <f t="shared" si="94"/>
        <v>0</v>
      </c>
      <c r="AI417" s="351">
        <f t="shared" si="95"/>
        <v>0</v>
      </c>
      <c r="AJ417" s="352">
        <f t="shared" si="96"/>
        <v>0</v>
      </c>
      <c r="AK417" s="349">
        <f>IF(AA417&gt;0,VLOOKUP(C417,'Reference Data 1'!$N$13:$O$17,2),0)</f>
        <v>0</v>
      </c>
      <c r="AL417" s="346">
        <f t="shared" si="97"/>
        <v>0</v>
      </c>
      <c r="AM417" s="353">
        <f t="shared" si="98"/>
        <v>0</v>
      </c>
      <c r="AN417" s="354">
        <f t="shared" si="99"/>
        <v>0</v>
      </c>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23"/>
      <c r="EA417" s="23"/>
      <c r="EB417" s="23"/>
      <c r="EC417" s="23"/>
      <c r="ED417" s="23"/>
      <c r="EE417" s="23"/>
      <c r="EF417" s="23"/>
      <c r="EG417" s="23"/>
      <c r="EH417" s="23"/>
      <c r="EI417" s="23"/>
      <c r="EJ417" s="23"/>
      <c r="EK417" s="23"/>
      <c r="EL417" s="23"/>
      <c r="EM417" s="23"/>
      <c r="EN417" s="23"/>
      <c r="EO417" s="23"/>
      <c r="EP417" s="23"/>
      <c r="EQ417" s="23"/>
      <c r="ER417" s="23"/>
      <c r="ES417" s="23"/>
      <c r="ET417" s="23"/>
      <c r="EU417" s="23"/>
      <c r="EV417" s="23"/>
      <c r="EW417" s="23"/>
      <c r="EX417" s="23"/>
      <c r="EY417" s="23"/>
      <c r="EZ417" s="23"/>
      <c r="FA417" s="23"/>
      <c r="FB417" s="23"/>
      <c r="FC417" s="23"/>
      <c r="FD417" s="23"/>
      <c r="FE417" s="23"/>
      <c r="FF417" s="23"/>
      <c r="FG417" s="23"/>
      <c r="FH417" s="23"/>
      <c r="FI417" s="23"/>
      <c r="FJ417" s="23"/>
      <c r="FK417" s="23"/>
      <c r="FL417" s="23"/>
      <c r="FM417" s="23"/>
      <c r="FN417" s="23"/>
      <c r="FO417" s="23"/>
      <c r="FP417" s="23"/>
      <c r="FQ417" s="23"/>
      <c r="FR417" s="23"/>
      <c r="FS417" s="23"/>
      <c r="FT417" s="23"/>
      <c r="FU417" s="23"/>
      <c r="FV417" s="23"/>
      <c r="FW417" s="23"/>
      <c r="FX417" s="23"/>
      <c r="FY417" s="23"/>
      <c r="FZ417" s="23"/>
      <c r="GA417" s="23"/>
      <c r="GB417" s="23"/>
      <c r="GC417" s="23"/>
      <c r="GD417" s="23"/>
      <c r="GE417" s="23"/>
      <c r="GF417" s="23"/>
      <c r="GG417" s="23"/>
      <c r="GH417" s="23"/>
      <c r="GI417" s="23"/>
      <c r="GJ417" s="23"/>
      <c r="GK417" s="23"/>
      <c r="GL417" s="23"/>
      <c r="GM417" s="23"/>
      <c r="GN417" s="23"/>
      <c r="GO417" s="23"/>
      <c r="GP417" s="23"/>
      <c r="GQ417" s="23"/>
      <c r="GR417" s="23"/>
      <c r="GS417" s="23"/>
      <c r="GT417" s="23"/>
      <c r="GU417" s="23"/>
      <c r="GV417" s="23"/>
      <c r="GW417" s="23"/>
      <c r="GX417" s="23"/>
      <c r="GY417" s="23"/>
      <c r="GZ417" s="23"/>
      <c r="HA417" s="23"/>
      <c r="HB417" s="23"/>
      <c r="HC417" s="23"/>
      <c r="HD417" s="23"/>
      <c r="HE417" s="23"/>
      <c r="HF417" s="23"/>
      <c r="HG417" s="23"/>
      <c r="HH417" s="23"/>
      <c r="HI417" s="23"/>
      <c r="HJ417" s="23"/>
      <c r="HK417" s="23"/>
    </row>
    <row r="418" spans="1:219" ht="13.9" customHeight="1">
      <c r="A418" s="392"/>
      <c r="B418" s="160"/>
      <c r="C418" s="161"/>
      <c r="D418" s="161"/>
      <c r="E418" s="255"/>
      <c r="F418" s="396">
        <v>0</v>
      </c>
      <c r="G418" s="181"/>
      <c r="H418" s="186"/>
      <c r="I418" s="162"/>
      <c r="J418" s="163"/>
      <c r="K418" s="164"/>
      <c r="L418" s="164"/>
      <c r="M418" s="187"/>
      <c r="N418" s="458"/>
      <c r="O418" s="463"/>
      <c r="P418" s="190"/>
      <c r="Q418" s="165"/>
      <c r="R418" s="166"/>
      <c r="S418" s="191"/>
      <c r="T418" s="195"/>
      <c r="U418" s="167"/>
      <c r="V418" s="196"/>
      <c r="W418" s="199">
        <f t="shared" si="86"/>
        <v>0</v>
      </c>
      <c r="X418" s="344">
        <f>IF(G418&gt;0,HLOOKUP(C418,'Utility Allowances'!$O$33:$S$34,2),0)</f>
        <v>0</v>
      </c>
      <c r="Y418" s="345">
        <f t="shared" si="87"/>
        <v>0</v>
      </c>
      <c r="Z418" s="168">
        <f t="shared" si="88"/>
        <v>0</v>
      </c>
      <c r="AA418" s="346">
        <f t="shared" si="89"/>
        <v>0</v>
      </c>
      <c r="AB418" s="344">
        <f>IF(Y418&gt;0,VLOOKUP($Y418,'Reference Data 2'!$B$7:$C$71,2),0)</f>
        <v>0</v>
      </c>
      <c r="AC418" s="347">
        <f t="shared" si="90"/>
        <v>0</v>
      </c>
      <c r="AD418" s="348">
        <f t="shared" si="91"/>
        <v>0</v>
      </c>
      <c r="AE418" s="349">
        <f>IF(Y418&gt;0,VLOOKUP($Y418,'Reference Data 2'!$B$9:$D$71,3),0)</f>
        <v>0</v>
      </c>
      <c r="AF418" s="347">
        <f t="shared" si="92"/>
        <v>0</v>
      </c>
      <c r="AG418" s="346">
        <f t="shared" si="93"/>
        <v>0</v>
      </c>
      <c r="AH418" s="350">
        <f t="shared" si="94"/>
        <v>0</v>
      </c>
      <c r="AI418" s="351">
        <f t="shared" si="95"/>
        <v>0</v>
      </c>
      <c r="AJ418" s="352">
        <f t="shared" si="96"/>
        <v>0</v>
      </c>
      <c r="AK418" s="349">
        <f>IF(AA418&gt;0,VLOOKUP(C418,'Reference Data 1'!$N$13:$O$17,2),0)</f>
        <v>0</v>
      </c>
      <c r="AL418" s="346">
        <f t="shared" si="97"/>
        <v>0</v>
      </c>
      <c r="AM418" s="353">
        <f t="shared" si="98"/>
        <v>0</v>
      </c>
      <c r="AN418" s="354">
        <f t="shared" si="99"/>
        <v>0</v>
      </c>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23"/>
      <c r="DD418" s="23"/>
      <c r="DE418" s="23"/>
      <c r="DF418" s="23"/>
      <c r="DG418" s="23"/>
      <c r="DH418" s="23"/>
      <c r="DI418" s="23"/>
      <c r="DJ418" s="23"/>
      <c r="DK418" s="23"/>
      <c r="DL418" s="23"/>
      <c r="DM418" s="23"/>
      <c r="DN418" s="23"/>
      <c r="DO418" s="23"/>
      <c r="DP418" s="23"/>
      <c r="DQ418" s="23"/>
      <c r="DR418" s="23"/>
      <c r="DS418" s="23"/>
      <c r="DT418" s="23"/>
      <c r="DU418" s="23"/>
      <c r="DV418" s="23"/>
      <c r="DW418" s="23"/>
      <c r="DX418" s="23"/>
      <c r="DY418" s="23"/>
      <c r="DZ418" s="23"/>
      <c r="EA418" s="23"/>
      <c r="EB418" s="23"/>
      <c r="EC418" s="23"/>
      <c r="ED418" s="23"/>
      <c r="EE418" s="23"/>
      <c r="EF418" s="23"/>
      <c r="EG418" s="23"/>
      <c r="EH418" s="23"/>
      <c r="EI418" s="23"/>
      <c r="EJ418" s="23"/>
      <c r="EK418" s="23"/>
      <c r="EL418" s="23"/>
      <c r="EM418" s="23"/>
      <c r="EN418" s="23"/>
      <c r="EO418" s="23"/>
      <c r="EP418" s="23"/>
      <c r="EQ418" s="23"/>
      <c r="ER418" s="23"/>
      <c r="ES418" s="23"/>
      <c r="ET418" s="23"/>
      <c r="EU418" s="23"/>
      <c r="EV418" s="23"/>
      <c r="EW418" s="23"/>
      <c r="EX418" s="23"/>
      <c r="EY418" s="23"/>
      <c r="EZ418" s="23"/>
      <c r="FA418" s="23"/>
      <c r="FB418" s="23"/>
      <c r="FC418" s="23"/>
      <c r="FD418" s="23"/>
      <c r="FE418" s="23"/>
      <c r="FF418" s="23"/>
      <c r="FG418" s="23"/>
      <c r="FH418" s="23"/>
      <c r="FI418" s="23"/>
      <c r="FJ418" s="23"/>
      <c r="FK418" s="23"/>
      <c r="FL418" s="23"/>
      <c r="FM418" s="23"/>
      <c r="FN418" s="23"/>
      <c r="FO418" s="23"/>
      <c r="FP418" s="23"/>
      <c r="FQ418" s="23"/>
      <c r="FR418" s="23"/>
      <c r="FS418" s="23"/>
      <c r="FT418" s="23"/>
      <c r="FU418" s="23"/>
      <c r="FV418" s="23"/>
      <c r="FW418" s="23"/>
      <c r="FX418" s="23"/>
      <c r="FY418" s="23"/>
      <c r="FZ418" s="23"/>
      <c r="GA418" s="23"/>
      <c r="GB418" s="23"/>
      <c r="GC418" s="23"/>
      <c r="GD418" s="23"/>
      <c r="GE418" s="23"/>
      <c r="GF418" s="23"/>
      <c r="GG418" s="23"/>
      <c r="GH418" s="23"/>
      <c r="GI418" s="23"/>
      <c r="GJ418" s="23"/>
      <c r="GK418" s="23"/>
      <c r="GL418" s="23"/>
      <c r="GM418" s="23"/>
      <c r="GN418" s="23"/>
      <c r="GO418" s="23"/>
      <c r="GP418" s="23"/>
      <c r="GQ418" s="23"/>
      <c r="GR418" s="23"/>
      <c r="GS418" s="23"/>
      <c r="GT418" s="23"/>
      <c r="GU418" s="23"/>
      <c r="GV418" s="23"/>
      <c r="GW418" s="23"/>
      <c r="GX418" s="23"/>
      <c r="GY418" s="23"/>
      <c r="GZ418" s="23"/>
      <c r="HA418" s="23"/>
      <c r="HB418" s="23"/>
      <c r="HC418" s="23"/>
      <c r="HD418" s="23"/>
      <c r="HE418" s="23"/>
      <c r="HF418" s="23"/>
      <c r="HG418" s="23"/>
      <c r="HH418" s="23"/>
      <c r="HI418" s="23"/>
      <c r="HJ418" s="23"/>
      <c r="HK418" s="23"/>
    </row>
    <row r="419" spans="1:219" ht="13.9" customHeight="1">
      <c r="A419" s="392"/>
      <c r="B419" s="160"/>
      <c r="C419" s="161"/>
      <c r="D419" s="161"/>
      <c r="E419" s="255"/>
      <c r="F419" s="396">
        <v>0</v>
      </c>
      <c r="G419" s="181"/>
      <c r="H419" s="186"/>
      <c r="I419" s="162"/>
      <c r="J419" s="163"/>
      <c r="K419" s="164"/>
      <c r="L419" s="164"/>
      <c r="M419" s="187"/>
      <c r="N419" s="458"/>
      <c r="O419" s="463"/>
      <c r="P419" s="190"/>
      <c r="Q419" s="165"/>
      <c r="R419" s="166"/>
      <c r="S419" s="191"/>
      <c r="T419" s="195"/>
      <c r="U419" s="167"/>
      <c r="V419" s="196"/>
      <c r="W419" s="199">
        <f t="shared" si="86"/>
        <v>0</v>
      </c>
      <c r="X419" s="344">
        <f>IF(G419&gt;0,HLOOKUP(C419,'Utility Allowances'!$O$33:$S$34,2),0)</f>
        <v>0</v>
      </c>
      <c r="Y419" s="345">
        <f t="shared" si="87"/>
        <v>0</v>
      </c>
      <c r="Z419" s="168">
        <f t="shared" si="88"/>
        <v>0</v>
      </c>
      <c r="AA419" s="346">
        <f t="shared" si="89"/>
        <v>0</v>
      </c>
      <c r="AB419" s="344">
        <f>IF(Y419&gt;0,VLOOKUP($Y419,'Reference Data 2'!$B$7:$C$71,2),0)</f>
        <v>0</v>
      </c>
      <c r="AC419" s="347">
        <f t="shared" si="90"/>
        <v>0</v>
      </c>
      <c r="AD419" s="348">
        <f t="shared" si="91"/>
        <v>0</v>
      </c>
      <c r="AE419" s="349">
        <f>IF(Y419&gt;0,VLOOKUP($Y419,'Reference Data 2'!$B$9:$D$71,3),0)</f>
        <v>0</v>
      </c>
      <c r="AF419" s="347">
        <f t="shared" si="92"/>
        <v>0</v>
      </c>
      <c r="AG419" s="346">
        <f t="shared" si="93"/>
        <v>0</v>
      </c>
      <c r="AH419" s="350">
        <f t="shared" si="94"/>
        <v>0</v>
      </c>
      <c r="AI419" s="351">
        <f t="shared" si="95"/>
        <v>0</v>
      </c>
      <c r="AJ419" s="352">
        <f t="shared" si="96"/>
        <v>0</v>
      </c>
      <c r="AK419" s="349">
        <f>IF(AA419&gt;0,VLOOKUP(C419,'Reference Data 1'!$N$13:$O$17,2),0)</f>
        <v>0</v>
      </c>
      <c r="AL419" s="346">
        <f t="shared" si="97"/>
        <v>0</v>
      </c>
      <c r="AM419" s="353">
        <f t="shared" si="98"/>
        <v>0</v>
      </c>
      <c r="AN419" s="354">
        <f t="shared" si="99"/>
        <v>0</v>
      </c>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23"/>
      <c r="CQ419" s="23"/>
      <c r="CR419" s="23"/>
      <c r="CS419" s="23"/>
      <c r="CT419" s="23"/>
      <c r="CU419" s="23"/>
      <c r="CV419" s="23"/>
      <c r="CW419" s="23"/>
      <c r="CX419" s="23"/>
      <c r="CY419" s="23"/>
      <c r="CZ419" s="23"/>
      <c r="DA419" s="23"/>
      <c r="DB419" s="23"/>
      <c r="DC419" s="23"/>
      <c r="DD419" s="23"/>
      <c r="DE419" s="23"/>
      <c r="DF419" s="23"/>
      <c r="DG419" s="23"/>
      <c r="DH419" s="23"/>
      <c r="DI419" s="23"/>
      <c r="DJ419" s="23"/>
      <c r="DK419" s="23"/>
      <c r="DL419" s="23"/>
      <c r="DM419" s="23"/>
      <c r="DN419" s="23"/>
      <c r="DO419" s="23"/>
      <c r="DP419" s="23"/>
      <c r="DQ419" s="23"/>
      <c r="DR419" s="23"/>
      <c r="DS419" s="23"/>
      <c r="DT419" s="23"/>
      <c r="DU419" s="23"/>
      <c r="DV419" s="23"/>
      <c r="DW419" s="23"/>
      <c r="DX419" s="23"/>
      <c r="DY419" s="23"/>
      <c r="DZ419" s="23"/>
      <c r="EA419" s="23"/>
      <c r="EB419" s="23"/>
      <c r="EC419" s="23"/>
      <c r="ED419" s="23"/>
      <c r="EE419" s="23"/>
      <c r="EF419" s="23"/>
      <c r="EG419" s="23"/>
      <c r="EH419" s="23"/>
      <c r="EI419" s="23"/>
      <c r="EJ419" s="23"/>
      <c r="EK419" s="23"/>
      <c r="EL419" s="23"/>
      <c r="EM419" s="23"/>
      <c r="EN419" s="23"/>
      <c r="EO419" s="23"/>
      <c r="EP419" s="23"/>
      <c r="EQ419" s="23"/>
      <c r="ER419" s="23"/>
      <c r="ES419" s="23"/>
      <c r="ET419" s="23"/>
      <c r="EU419" s="23"/>
      <c r="EV419" s="23"/>
      <c r="EW419" s="23"/>
      <c r="EX419" s="23"/>
      <c r="EY419" s="23"/>
      <c r="EZ419" s="23"/>
      <c r="FA419" s="23"/>
      <c r="FB419" s="23"/>
      <c r="FC419" s="23"/>
      <c r="FD419" s="23"/>
      <c r="FE419" s="23"/>
      <c r="FF419" s="23"/>
      <c r="FG419" s="23"/>
      <c r="FH419" s="23"/>
      <c r="FI419" s="23"/>
      <c r="FJ419" s="23"/>
      <c r="FK419" s="23"/>
      <c r="FL419" s="23"/>
      <c r="FM419" s="23"/>
      <c r="FN419" s="23"/>
      <c r="FO419" s="23"/>
      <c r="FP419" s="23"/>
      <c r="FQ419" s="23"/>
      <c r="FR419" s="23"/>
      <c r="FS419" s="23"/>
      <c r="FT419" s="23"/>
      <c r="FU419" s="23"/>
      <c r="FV419" s="23"/>
      <c r="FW419" s="23"/>
      <c r="FX419" s="23"/>
      <c r="FY419" s="23"/>
      <c r="FZ419" s="23"/>
      <c r="GA419" s="23"/>
      <c r="GB419" s="23"/>
      <c r="GC419" s="23"/>
      <c r="GD419" s="23"/>
      <c r="GE419" s="23"/>
      <c r="GF419" s="23"/>
      <c r="GG419" s="23"/>
      <c r="GH419" s="23"/>
      <c r="GI419" s="23"/>
      <c r="GJ419" s="23"/>
      <c r="GK419" s="23"/>
      <c r="GL419" s="23"/>
      <c r="GM419" s="23"/>
      <c r="GN419" s="23"/>
      <c r="GO419" s="23"/>
      <c r="GP419" s="23"/>
      <c r="GQ419" s="23"/>
      <c r="GR419" s="23"/>
      <c r="GS419" s="23"/>
      <c r="GT419" s="23"/>
      <c r="GU419" s="23"/>
      <c r="GV419" s="23"/>
      <c r="GW419" s="23"/>
      <c r="GX419" s="23"/>
      <c r="GY419" s="23"/>
      <c r="GZ419" s="23"/>
      <c r="HA419" s="23"/>
      <c r="HB419" s="23"/>
      <c r="HC419" s="23"/>
      <c r="HD419" s="23"/>
      <c r="HE419" s="23"/>
      <c r="HF419" s="23"/>
      <c r="HG419" s="23"/>
      <c r="HH419" s="23"/>
      <c r="HI419" s="23"/>
      <c r="HJ419" s="23"/>
      <c r="HK419" s="23"/>
    </row>
    <row r="420" spans="1:219" ht="13.9" customHeight="1">
      <c r="A420" s="392"/>
      <c r="B420" s="160"/>
      <c r="C420" s="161"/>
      <c r="D420" s="161"/>
      <c r="E420" s="255"/>
      <c r="F420" s="396">
        <v>0</v>
      </c>
      <c r="G420" s="181"/>
      <c r="H420" s="186"/>
      <c r="I420" s="162"/>
      <c r="J420" s="163"/>
      <c r="K420" s="164"/>
      <c r="L420" s="164"/>
      <c r="M420" s="187"/>
      <c r="N420" s="458"/>
      <c r="O420" s="463"/>
      <c r="P420" s="190"/>
      <c r="Q420" s="165"/>
      <c r="R420" s="166"/>
      <c r="S420" s="191"/>
      <c r="T420" s="195"/>
      <c r="U420" s="167"/>
      <c r="V420" s="196"/>
      <c r="W420" s="199">
        <f t="shared" si="86"/>
        <v>0</v>
      </c>
      <c r="X420" s="344">
        <f>IF(G420&gt;0,HLOOKUP(C420,'Utility Allowances'!$O$33:$S$34,2),0)</f>
        <v>0</v>
      </c>
      <c r="Y420" s="345">
        <f t="shared" si="87"/>
        <v>0</v>
      </c>
      <c r="Z420" s="168">
        <f t="shared" si="88"/>
        <v>0</v>
      </c>
      <c r="AA420" s="346">
        <f t="shared" si="89"/>
        <v>0</v>
      </c>
      <c r="AB420" s="344">
        <f>IF(Y420&gt;0,VLOOKUP($Y420,'Reference Data 2'!$B$7:$C$71,2),0)</f>
        <v>0</v>
      </c>
      <c r="AC420" s="347">
        <f t="shared" si="90"/>
        <v>0</v>
      </c>
      <c r="AD420" s="348">
        <f t="shared" si="91"/>
        <v>0</v>
      </c>
      <c r="AE420" s="349">
        <f>IF(Y420&gt;0,VLOOKUP($Y420,'Reference Data 2'!$B$9:$D$71,3),0)</f>
        <v>0</v>
      </c>
      <c r="AF420" s="347">
        <f t="shared" si="92"/>
        <v>0</v>
      </c>
      <c r="AG420" s="346">
        <f t="shared" si="93"/>
        <v>0</v>
      </c>
      <c r="AH420" s="350">
        <f t="shared" si="94"/>
        <v>0</v>
      </c>
      <c r="AI420" s="351">
        <f t="shared" si="95"/>
        <v>0</v>
      </c>
      <c r="AJ420" s="352">
        <f t="shared" si="96"/>
        <v>0</v>
      </c>
      <c r="AK420" s="349">
        <f>IF(AA420&gt;0,VLOOKUP(C420,'Reference Data 1'!$N$13:$O$17,2),0)</f>
        <v>0</v>
      </c>
      <c r="AL420" s="346">
        <f t="shared" si="97"/>
        <v>0</v>
      </c>
      <c r="AM420" s="353">
        <f t="shared" si="98"/>
        <v>0</v>
      </c>
      <c r="AN420" s="354">
        <f t="shared" si="99"/>
        <v>0</v>
      </c>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23"/>
      <c r="EA420" s="23"/>
      <c r="EB420" s="23"/>
      <c r="EC420" s="23"/>
      <c r="ED420" s="23"/>
      <c r="EE420" s="23"/>
      <c r="EF420" s="23"/>
      <c r="EG420" s="23"/>
      <c r="EH420" s="23"/>
      <c r="EI420" s="23"/>
      <c r="EJ420" s="23"/>
      <c r="EK420" s="23"/>
      <c r="EL420" s="23"/>
      <c r="EM420" s="23"/>
      <c r="EN420" s="23"/>
      <c r="EO420" s="23"/>
      <c r="EP420" s="23"/>
      <c r="EQ420" s="23"/>
      <c r="ER420" s="23"/>
      <c r="ES420" s="23"/>
      <c r="ET420" s="23"/>
      <c r="EU420" s="23"/>
      <c r="EV420" s="23"/>
      <c r="EW420" s="23"/>
      <c r="EX420" s="23"/>
      <c r="EY420" s="23"/>
      <c r="EZ420" s="23"/>
      <c r="FA420" s="23"/>
      <c r="FB420" s="23"/>
      <c r="FC420" s="23"/>
      <c r="FD420" s="23"/>
      <c r="FE420" s="23"/>
      <c r="FF420" s="23"/>
      <c r="FG420" s="23"/>
      <c r="FH420" s="23"/>
      <c r="FI420" s="23"/>
      <c r="FJ420" s="23"/>
      <c r="FK420" s="23"/>
      <c r="FL420" s="23"/>
      <c r="FM420" s="23"/>
      <c r="FN420" s="23"/>
      <c r="FO420" s="23"/>
      <c r="FP420" s="23"/>
      <c r="FQ420" s="23"/>
      <c r="FR420" s="23"/>
      <c r="FS420" s="23"/>
      <c r="FT420" s="23"/>
      <c r="FU420" s="23"/>
      <c r="FV420" s="23"/>
      <c r="FW420" s="23"/>
      <c r="FX420" s="23"/>
      <c r="FY420" s="23"/>
      <c r="FZ420" s="23"/>
      <c r="GA420" s="23"/>
      <c r="GB420" s="23"/>
      <c r="GC420" s="23"/>
      <c r="GD420" s="23"/>
      <c r="GE420" s="23"/>
      <c r="GF420" s="23"/>
      <c r="GG420" s="23"/>
      <c r="GH420" s="23"/>
      <c r="GI420" s="23"/>
      <c r="GJ420" s="23"/>
      <c r="GK420" s="23"/>
      <c r="GL420" s="23"/>
      <c r="GM420" s="23"/>
      <c r="GN420" s="23"/>
      <c r="GO420" s="23"/>
      <c r="GP420" s="23"/>
      <c r="GQ420" s="23"/>
      <c r="GR420" s="23"/>
      <c r="GS420" s="23"/>
      <c r="GT420" s="23"/>
      <c r="GU420" s="23"/>
      <c r="GV420" s="23"/>
      <c r="GW420" s="23"/>
      <c r="GX420" s="23"/>
      <c r="GY420" s="23"/>
      <c r="GZ420" s="23"/>
      <c r="HA420" s="23"/>
      <c r="HB420" s="23"/>
      <c r="HC420" s="23"/>
      <c r="HD420" s="23"/>
      <c r="HE420" s="23"/>
      <c r="HF420" s="23"/>
      <c r="HG420" s="23"/>
      <c r="HH420" s="23"/>
      <c r="HI420" s="23"/>
      <c r="HJ420" s="23"/>
      <c r="HK420" s="23"/>
    </row>
    <row r="421" spans="1:219" ht="13.9" customHeight="1">
      <c r="A421" s="392"/>
      <c r="B421" s="160"/>
      <c r="C421" s="161"/>
      <c r="D421" s="161"/>
      <c r="E421" s="255"/>
      <c r="F421" s="396">
        <v>0</v>
      </c>
      <c r="G421" s="181"/>
      <c r="H421" s="186"/>
      <c r="I421" s="162"/>
      <c r="J421" s="163"/>
      <c r="K421" s="164"/>
      <c r="L421" s="164"/>
      <c r="M421" s="187"/>
      <c r="N421" s="458"/>
      <c r="O421" s="463"/>
      <c r="P421" s="190"/>
      <c r="Q421" s="165"/>
      <c r="R421" s="166"/>
      <c r="S421" s="191"/>
      <c r="T421" s="195"/>
      <c r="U421" s="167"/>
      <c r="V421" s="196"/>
      <c r="W421" s="199">
        <f t="shared" si="86"/>
        <v>0</v>
      </c>
      <c r="X421" s="344">
        <f>IF(G421&gt;0,HLOOKUP(C421,'Utility Allowances'!$O$33:$S$34,2),0)</f>
        <v>0</v>
      </c>
      <c r="Y421" s="345">
        <f t="shared" si="87"/>
        <v>0</v>
      </c>
      <c r="Z421" s="168">
        <f t="shared" si="88"/>
        <v>0</v>
      </c>
      <c r="AA421" s="346">
        <f t="shared" si="89"/>
        <v>0</v>
      </c>
      <c r="AB421" s="344">
        <f>IF(Y421&gt;0,VLOOKUP($Y421,'Reference Data 2'!$B$7:$C$71,2),0)</f>
        <v>0</v>
      </c>
      <c r="AC421" s="347">
        <f t="shared" si="90"/>
        <v>0</v>
      </c>
      <c r="AD421" s="348">
        <f t="shared" si="91"/>
        <v>0</v>
      </c>
      <c r="AE421" s="349">
        <f>IF(Y421&gt;0,VLOOKUP($Y421,'Reference Data 2'!$B$9:$D$71,3),0)</f>
        <v>0</v>
      </c>
      <c r="AF421" s="347">
        <f t="shared" si="92"/>
        <v>0</v>
      </c>
      <c r="AG421" s="346">
        <f t="shared" si="93"/>
        <v>0</v>
      </c>
      <c r="AH421" s="350">
        <f t="shared" si="94"/>
        <v>0</v>
      </c>
      <c r="AI421" s="351">
        <f t="shared" si="95"/>
        <v>0</v>
      </c>
      <c r="AJ421" s="352">
        <f t="shared" si="96"/>
        <v>0</v>
      </c>
      <c r="AK421" s="349">
        <f>IF(AA421&gt;0,VLOOKUP(C421,'Reference Data 1'!$N$13:$O$17,2),0)</f>
        <v>0</v>
      </c>
      <c r="AL421" s="346">
        <f t="shared" si="97"/>
        <v>0</v>
      </c>
      <c r="AM421" s="353">
        <f t="shared" si="98"/>
        <v>0</v>
      </c>
      <c r="AN421" s="354">
        <f t="shared" si="99"/>
        <v>0</v>
      </c>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c r="DK421" s="23"/>
      <c r="DL421" s="23"/>
      <c r="DM421" s="23"/>
      <c r="DN421" s="23"/>
      <c r="DO421" s="23"/>
      <c r="DP421" s="23"/>
      <c r="DQ421" s="23"/>
      <c r="DR421" s="23"/>
      <c r="DS421" s="23"/>
      <c r="DT421" s="23"/>
      <c r="DU421" s="23"/>
      <c r="DV421" s="23"/>
      <c r="DW421" s="23"/>
      <c r="DX421" s="23"/>
      <c r="DY421" s="23"/>
      <c r="DZ421" s="23"/>
      <c r="EA421" s="23"/>
      <c r="EB421" s="23"/>
      <c r="EC421" s="23"/>
      <c r="ED421" s="23"/>
      <c r="EE421" s="23"/>
      <c r="EF421" s="23"/>
      <c r="EG421" s="23"/>
      <c r="EH421" s="23"/>
      <c r="EI421" s="23"/>
      <c r="EJ421" s="23"/>
      <c r="EK421" s="23"/>
      <c r="EL421" s="23"/>
      <c r="EM421" s="23"/>
      <c r="EN421" s="23"/>
      <c r="EO421" s="23"/>
      <c r="EP421" s="23"/>
      <c r="EQ421" s="23"/>
      <c r="ER421" s="23"/>
      <c r="ES421" s="23"/>
      <c r="ET421" s="23"/>
      <c r="EU421" s="23"/>
      <c r="EV421" s="23"/>
      <c r="EW421" s="23"/>
      <c r="EX421" s="23"/>
      <c r="EY421" s="23"/>
      <c r="EZ421" s="23"/>
      <c r="FA421" s="23"/>
      <c r="FB421" s="23"/>
      <c r="FC421" s="23"/>
      <c r="FD421" s="23"/>
      <c r="FE421" s="23"/>
      <c r="FF421" s="23"/>
      <c r="FG421" s="23"/>
      <c r="FH421" s="23"/>
      <c r="FI421" s="23"/>
      <c r="FJ421" s="23"/>
      <c r="FK421" s="23"/>
      <c r="FL421" s="23"/>
      <c r="FM421" s="23"/>
      <c r="FN421" s="23"/>
      <c r="FO421" s="23"/>
      <c r="FP421" s="23"/>
      <c r="FQ421" s="23"/>
      <c r="FR421" s="23"/>
      <c r="FS421" s="23"/>
      <c r="FT421" s="23"/>
      <c r="FU421" s="23"/>
      <c r="FV421" s="23"/>
      <c r="FW421" s="23"/>
      <c r="FX421" s="23"/>
      <c r="FY421" s="23"/>
      <c r="FZ421" s="23"/>
      <c r="GA421" s="23"/>
      <c r="GB421" s="23"/>
      <c r="GC421" s="23"/>
      <c r="GD421" s="23"/>
      <c r="GE421" s="23"/>
      <c r="GF421" s="23"/>
      <c r="GG421" s="23"/>
      <c r="GH421" s="23"/>
      <c r="GI421" s="23"/>
      <c r="GJ421" s="23"/>
      <c r="GK421" s="23"/>
      <c r="GL421" s="23"/>
      <c r="GM421" s="23"/>
      <c r="GN421" s="23"/>
      <c r="GO421" s="23"/>
      <c r="GP421" s="23"/>
      <c r="GQ421" s="23"/>
      <c r="GR421" s="23"/>
      <c r="GS421" s="23"/>
      <c r="GT421" s="23"/>
      <c r="GU421" s="23"/>
      <c r="GV421" s="23"/>
      <c r="GW421" s="23"/>
      <c r="GX421" s="23"/>
      <c r="GY421" s="23"/>
      <c r="GZ421" s="23"/>
      <c r="HA421" s="23"/>
      <c r="HB421" s="23"/>
      <c r="HC421" s="23"/>
      <c r="HD421" s="23"/>
      <c r="HE421" s="23"/>
      <c r="HF421" s="23"/>
      <c r="HG421" s="23"/>
      <c r="HH421" s="23"/>
      <c r="HI421" s="23"/>
      <c r="HJ421" s="23"/>
      <c r="HK421" s="23"/>
    </row>
    <row r="422" spans="1:219" ht="13.9" customHeight="1">
      <c r="A422" s="392"/>
      <c r="B422" s="160"/>
      <c r="C422" s="161"/>
      <c r="D422" s="161"/>
      <c r="E422" s="255"/>
      <c r="F422" s="396">
        <v>0</v>
      </c>
      <c r="G422" s="181"/>
      <c r="H422" s="186"/>
      <c r="I422" s="162"/>
      <c r="J422" s="163"/>
      <c r="K422" s="164"/>
      <c r="L422" s="164"/>
      <c r="M422" s="187"/>
      <c r="N422" s="458"/>
      <c r="O422" s="463"/>
      <c r="P422" s="190"/>
      <c r="Q422" s="165"/>
      <c r="R422" s="166"/>
      <c r="S422" s="191"/>
      <c r="T422" s="195"/>
      <c r="U422" s="167"/>
      <c r="V422" s="196"/>
      <c r="W422" s="199">
        <f t="shared" si="86"/>
        <v>0</v>
      </c>
      <c r="X422" s="344">
        <f>IF(G422&gt;0,HLOOKUP(C422,'Utility Allowances'!$O$33:$S$34,2),0)</f>
        <v>0</v>
      </c>
      <c r="Y422" s="345">
        <f t="shared" si="87"/>
        <v>0</v>
      </c>
      <c r="Z422" s="168">
        <f t="shared" si="88"/>
        <v>0</v>
      </c>
      <c r="AA422" s="346">
        <f t="shared" si="89"/>
        <v>0</v>
      </c>
      <c r="AB422" s="344">
        <f>IF(Y422&gt;0,VLOOKUP($Y422,'Reference Data 2'!$B$7:$C$71,2),0)</f>
        <v>0</v>
      </c>
      <c r="AC422" s="347">
        <f t="shared" si="90"/>
        <v>0</v>
      </c>
      <c r="AD422" s="348">
        <f t="shared" si="91"/>
        <v>0</v>
      </c>
      <c r="AE422" s="349">
        <f>IF(Y422&gt;0,VLOOKUP($Y422,'Reference Data 2'!$B$9:$D$71,3),0)</f>
        <v>0</v>
      </c>
      <c r="AF422" s="347">
        <f t="shared" si="92"/>
        <v>0</v>
      </c>
      <c r="AG422" s="346">
        <f t="shared" si="93"/>
        <v>0</v>
      </c>
      <c r="AH422" s="350">
        <f t="shared" si="94"/>
        <v>0</v>
      </c>
      <c r="AI422" s="351">
        <f t="shared" si="95"/>
        <v>0</v>
      </c>
      <c r="AJ422" s="352">
        <f t="shared" si="96"/>
        <v>0</v>
      </c>
      <c r="AK422" s="349">
        <f>IF(AA422&gt;0,VLOOKUP(C422,'Reference Data 1'!$N$13:$O$17,2),0)</f>
        <v>0</v>
      </c>
      <c r="AL422" s="346">
        <f t="shared" si="97"/>
        <v>0</v>
      </c>
      <c r="AM422" s="353">
        <f t="shared" si="98"/>
        <v>0</v>
      </c>
      <c r="AN422" s="354">
        <f t="shared" si="99"/>
        <v>0</v>
      </c>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c r="DK422" s="23"/>
      <c r="DL422" s="23"/>
      <c r="DM422" s="23"/>
      <c r="DN422" s="23"/>
      <c r="DO422" s="23"/>
      <c r="DP422" s="23"/>
      <c r="DQ422" s="23"/>
      <c r="DR422" s="23"/>
      <c r="DS422" s="23"/>
      <c r="DT422" s="23"/>
      <c r="DU422" s="23"/>
      <c r="DV422" s="23"/>
      <c r="DW422" s="23"/>
      <c r="DX422" s="23"/>
      <c r="DY422" s="23"/>
      <c r="DZ422" s="23"/>
      <c r="EA422" s="23"/>
      <c r="EB422" s="23"/>
      <c r="EC422" s="23"/>
      <c r="ED422" s="23"/>
      <c r="EE422" s="23"/>
      <c r="EF422" s="23"/>
      <c r="EG422" s="23"/>
      <c r="EH422" s="23"/>
      <c r="EI422" s="23"/>
      <c r="EJ422" s="23"/>
      <c r="EK422" s="23"/>
      <c r="EL422" s="23"/>
      <c r="EM422" s="23"/>
      <c r="EN422" s="23"/>
      <c r="EO422" s="23"/>
      <c r="EP422" s="23"/>
      <c r="EQ422" s="23"/>
      <c r="ER422" s="23"/>
      <c r="ES422" s="23"/>
      <c r="ET422" s="23"/>
      <c r="EU422" s="23"/>
      <c r="EV422" s="23"/>
      <c r="EW422" s="23"/>
      <c r="EX422" s="23"/>
      <c r="EY422" s="23"/>
      <c r="EZ422" s="23"/>
      <c r="FA422" s="23"/>
      <c r="FB422" s="23"/>
      <c r="FC422" s="23"/>
      <c r="FD422" s="23"/>
      <c r="FE422" s="23"/>
      <c r="FF422" s="23"/>
      <c r="FG422" s="23"/>
      <c r="FH422" s="23"/>
      <c r="FI422" s="23"/>
      <c r="FJ422" s="23"/>
      <c r="FK422" s="23"/>
      <c r="FL422" s="23"/>
      <c r="FM422" s="23"/>
      <c r="FN422" s="23"/>
      <c r="FO422" s="23"/>
      <c r="FP422" s="23"/>
      <c r="FQ422" s="23"/>
      <c r="FR422" s="23"/>
      <c r="FS422" s="23"/>
      <c r="FT422" s="23"/>
      <c r="FU422" s="23"/>
      <c r="FV422" s="23"/>
      <c r="FW422" s="23"/>
      <c r="FX422" s="23"/>
      <c r="FY422" s="23"/>
      <c r="FZ422" s="23"/>
      <c r="GA422" s="23"/>
      <c r="GB422" s="23"/>
      <c r="GC422" s="23"/>
      <c r="GD422" s="23"/>
      <c r="GE422" s="23"/>
      <c r="GF422" s="23"/>
      <c r="GG422" s="23"/>
      <c r="GH422" s="23"/>
      <c r="GI422" s="23"/>
      <c r="GJ422" s="23"/>
      <c r="GK422" s="23"/>
      <c r="GL422" s="23"/>
      <c r="GM422" s="23"/>
      <c r="GN422" s="23"/>
      <c r="GO422" s="23"/>
      <c r="GP422" s="23"/>
      <c r="GQ422" s="23"/>
      <c r="GR422" s="23"/>
      <c r="GS422" s="23"/>
      <c r="GT422" s="23"/>
      <c r="GU422" s="23"/>
      <c r="GV422" s="23"/>
      <c r="GW422" s="23"/>
      <c r="GX422" s="23"/>
      <c r="GY422" s="23"/>
      <c r="GZ422" s="23"/>
      <c r="HA422" s="23"/>
      <c r="HB422" s="23"/>
      <c r="HC422" s="23"/>
      <c r="HD422" s="23"/>
      <c r="HE422" s="23"/>
      <c r="HF422" s="23"/>
      <c r="HG422" s="23"/>
      <c r="HH422" s="23"/>
      <c r="HI422" s="23"/>
      <c r="HJ422" s="23"/>
      <c r="HK422" s="23"/>
    </row>
    <row r="423" spans="1:219" ht="13.9" customHeight="1">
      <c r="A423" s="392"/>
      <c r="B423" s="160"/>
      <c r="C423" s="161"/>
      <c r="D423" s="161"/>
      <c r="E423" s="255"/>
      <c r="F423" s="396">
        <v>0</v>
      </c>
      <c r="G423" s="181"/>
      <c r="H423" s="186"/>
      <c r="I423" s="162"/>
      <c r="J423" s="163"/>
      <c r="K423" s="164"/>
      <c r="L423" s="164"/>
      <c r="M423" s="187"/>
      <c r="N423" s="458"/>
      <c r="O423" s="463"/>
      <c r="P423" s="190"/>
      <c r="Q423" s="165"/>
      <c r="R423" s="166"/>
      <c r="S423" s="191"/>
      <c r="T423" s="195"/>
      <c r="U423" s="167"/>
      <c r="V423" s="196"/>
      <c r="W423" s="199">
        <f t="shared" si="86"/>
        <v>0</v>
      </c>
      <c r="X423" s="344">
        <f>IF(G423&gt;0,HLOOKUP(C423,'Utility Allowances'!$O$33:$S$34,2),0)</f>
        <v>0</v>
      </c>
      <c r="Y423" s="345">
        <f t="shared" si="87"/>
        <v>0</v>
      </c>
      <c r="Z423" s="168">
        <f t="shared" si="88"/>
        <v>0</v>
      </c>
      <c r="AA423" s="346">
        <f t="shared" si="89"/>
        <v>0</v>
      </c>
      <c r="AB423" s="344">
        <f>IF(Y423&gt;0,VLOOKUP($Y423,'Reference Data 2'!$B$7:$C$71,2),0)</f>
        <v>0</v>
      </c>
      <c r="AC423" s="347">
        <f t="shared" si="90"/>
        <v>0</v>
      </c>
      <c r="AD423" s="348">
        <f t="shared" si="91"/>
        <v>0</v>
      </c>
      <c r="AE423" s="349">
        <f>IF(Y423&gt;0,VLOOKUP($Y423,'Reference Data 2'!$B$9:$D$71,3),0)</f>
        <v>0</v>
      </c>
      <c r="AF423" s="347">
        <f t="shared" si="92"/>
        <v>0</v>
      </c>
      <c r="AG423" s="346">
        <f t="shared" si="93"/>
        <v>0</v>
      </c>
      <c r="AH423" s="350">
        <f t="shared" si="94"/>
        <v>0</v>
      </c>
      <c r="AI423" s="351">
        <f t="shared" si="95"/>
        <v>0</v>
      </c>
      <c r="AJ423" s="352">
        <f t="shared" si="96"/>
        <v>0</v>
      </c>
      <c r="AK423" s="349">
        <f>IF(AA423&gt;0,VLOOKUP(C423,'Reference Data 1'!$N$13:$O$17,2),0)</f>
        <v>0</v>
      </c>
      <c r="AL423" s="346">
        <f t="shared" si="97"/>
        <v>0</v>
      </c>
      <c r="AM423" s="353">
        <f t="shared" si="98"/>
        <v>0</v>
      </c>
      <c r="AN423" s="354">
        <f t="shared" si="99"/>
        <v>0</v>
      </c>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c r="DK423" s="23"/>
      <c r="DL423" s="23"/>
      <c r="DM423" s="23"/>
      <c r="DN423" s="23"/>
      <c r="DO423" s="23"/>
      <c r="DP423" s="23"/>
      <c r="DQ423" s="23"/>
      <c r="DR423" s="23"/>
      <c r="DS423" s="23"/>
      <c r="DT423" s="23"/>
      <c r="DU423" s="23"/>
      <c r="DV423" s="23"/>
      <c r="DW423" s="23"/>
      <c r="DX423" s="23"/>
      <c r="DY423" s="23"/>
      <c r="DZ423" s="23"/>
      <c r="EA423" s="23"/>
      <c r="EB423" s="23"/>
      <c r="EC423" s="23"/>
      <c r="ED423" s="23"/>
      <c r="EE423" s="23"/>
      <c r="EF423" s="23"/>
      <c r="EG423" s="23"/>
      <c r="EH423" s="23"/>
      <c r="EI423" s="23"/>
      <c r="EJ423" s="23"/>
      <c r="EK423" s="23"/>
      <c r="EL423" s="23"/>
      <c r="EM423" s="23"/>
      <c r="EN423" s="23"/>
      <c r="EO423" s="23"/>
      <c r="EP423" s="23"/>
      <c r="EQ423" s="23"/>
      <c r="ER423" s="23"/>
      <c r="ES423" s="23"/>
      <c r="ET423" s="23"/>
      <c r="EU423" s="23"/>
      <c r="EV423" s="23"/>
      <c r="EW423" s="23"/>
      <c r="EX423" s="23"/>
      <c r="EY423" s="23"/>
      <c r="EZ423" s="23"/>
      <c r="FA423" s="23"/>
      <c r="FB423" s="23"/>
      <c r="FC423" s="23"/>
      <c r="FD423" s="23"/>
      <c r="FE423" s="23"/>
      <c r="FF423" s="23"/>
      <c r="FG423" s="23"/>
      <c r="FH423" s="23"/>
      <c r="FI423" s="23"/>
      <c r="FJ423" s="23"/>
      <c r="FK423" s="23"/>
      <c r="FL423" s="23"/>
      <c r="FM423" s="23"/>
      <c r="FN423" s="23"/>
      <c r="FO423" s="23"/>
      <c r="FP423" s="23"/>
      <c r="FQ423" s="23"/>
      <c r="FR423" s="23"/>
      <c r="FS423" s="23"/>
      <c r="FT423" s="23"/>
      <c r="FU423" s="23"/>
      <c r="FV423" s="23"/>
      <c r="FW423" s="23"/>
      <c r="FX423" s="23"/>
      <c r="FY423" s="23"/>
      <c r="FZ423" s="23"/>
      <c r="GA423" s="23"/>
      <c r="GB423" s="23"/>
      <c r="GC423" s="23"/>
      <c r="GD423" s="23"/>
      <c r="GE423" s="23"/>
      <c r="GF423" s="23"/>
      <c r="GG423" s="23"/>
      <c r="GH423" s="23"/>
      <c r="GI423" s="23"/>
      <c r="GJ423" s="23"/>
      <c r="GK423" s="23"/>
      <c r="GL423" s="23"/>
      <c r="GM423" s="23"/>
      <c r="GN423" s="23"/>
      <c r="GO423" s="23"/>
      <c r="GP423" s="23"/>
      <c r="GQ423" s="23"/>
      <c r="GR423" s="23"/>
      <c r="GS423" s="23"/>
      <c r="GT423" s="23"/>
      <c r="GU423" s="23"/>
      <c r="GV423" s="23"/>
      <c r="GW423" s="23"/>
      <c r="GX423" s="23"/>
      <c r="GY423" s="23"/>
      <c r="GZ423" s="23"/>
      <c r="HA423" s="23"/>
      <c r="HB423" s="23"/>
      <c r="HC423" s="23"/>
      <c r="HD423" s="23"/>
      <c r="HE423" s="23"/>
      <c r="HF423" s="23"/>
      <c r="HG423" s="23"/>
      <c r="HH423" s="23"/>
      <c r="HI423" s="23"/>
      <c r="HJ423" s="23"/>
      <c r="HK423" s="23"/>
    </row>
    <row r="424" spans="1:219" ht="13.9" customHeight="1">
      <c r="A424" s="392"/>
      <c r="B424" s="160"/>
      <c r="C424" s="161"/>
      <c r="D424" s="161"/>
      <c r="E424" s="255"/>
      <c r="F424" s="396">
        <v>0</v>
      </c>
      <c r="G424" s="181"/>
      <c r="H424" s="186"/>
      <c r="I424" s="162"/>
      <c r="J424" s="163"/>
      <c r="K424" s="164"/>
      <c r="L424" s="164"/>
      <c r="M424" s="187"/>
      <c r="N424" s="458"/>
      <c r="O424" s="463"/>
      <c r="P424" s="190"/>
      <c r="Q424" s="165"/>
      <c r="R424" s="166"/>
      <c r="S424" s="191"/>
      <c r="T424" s="195"/>
      <c r="U424" s="167"/>
      <c r="V424" s="196"/>
      <c r="W424" s="199">
        <f t="shared" si="86"/>
        <v>0</v>
      </c>
      <c r="X424" s="344">
        <f>IF(G424&gt;0,HLOOKUP(C424,'Utility Allowances'!$O$33:$S$34,2),0)</f>
        <v>0</v>
      </c>
      <c r="Y424" s="345">
        <f t="shared" si="87"/>
        <v>0</v>
      </c>
      <c r="Z424" s="168">
        <f t="shared" si="88"/>
        <v>0</v>
      </c>
      <c r="AA424" s="346">
        <f t="shared" si="89"/>
        <v>0</v>
      </c>
      <c r="AB424" s="344">
        <f>IF(Y424&gt;0,VLOOKUP($Y424,'Reference Data 2'!$B$7:$C$71,2),0)</f>
        <v>0</v>
      </c>
      <c r="AC424" s="347">
        <f t="shared" si="90"/>
        <v>0</v>
      </c>
      <c r="AD424" s="348">
        <f t="shared" si="91"/>
        <v>0</v>
      </c>
      <c r="AE424" s="349">
        <f>IF(Y424&gt;0,VLOOKUP($Y424,'Reference Data 2'!$B$9:$D$71,3),0)</f>
        <v>0</v>
      </c>
      <c r="AF424" s="347">
        <f t="shared" si="92"/>
        <v>0</v>
      </c>
      <c r="AG424" s="346">
        <f t="shared" si="93"/>
        <v>0</v>
      </c>
      <c r="AH424" s="350">
        <f t="shared" si="94"/>
        <v>0</v>
      </c>
      <c r="AI424" s="351">
        <f t="shared" si="95"/>
        <v>0</v>
      </c>
      <c r="AJ424" s="352">
        <f t="shared" si="96"/>
        <v>0</v>
      </c>
      <c r="AK424" s="349">
        <f>IF(AA424&gt;0,VLOOKUP(C424,'Reference Data 1'!$N$13:$O$17,2),0)</f>
        <v>0</v>
      </c>
      <c r="AL424" s="346">
        <f t="shared" si="97"/>
        <v>0</v>
      </c>
      <c r="AM424" s="353">
        <f t="shared" si="98"/>
        <v>0</v>
      </c>
      <c r="AN424" s="354">
        <f t="shared" si="99"/>
        <v>0</v>
      </c>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c r="CC424" s="23"/>
      <c r="CD424" s="23"/>
      <c r="CE424" s="23"/>
      <c r="CF424" s="23"/>
      <c r="CG424" s="23"/>
      <c r="CH424" s="23"/>
      <c r="CI424" s="23"/>
      <c r="CJ424" s="23"/>
      <c r="CK424" s="23"/>
      <c r="CL424" s="23"/>
      <c r="CM424" s="23"/>
      <c r="CN424" s="23"/>
      <c r="CO424" s="23"/>
      <c r="CP424" s="23"/>
      <c r="CQ424" s="23"/>
      <c r="CR424" s="23"/>
      <c r="CS424" s="23"/>
      <c r="CT424" s="23"/>
      <c r="CU424" s="23"/>
      <c r="CV424" s="23"/>
      <c r="CW424" s="23"/>
      <c r="CX424" s="23"/>
      <c r="CY424" s="23"/>
      <c r="CZ424" s="23"/>
      <c r="DA424" s="23"/>
      <c r="DB424" s="23"/>
      <c r="DC424" s="23"/>
      <c r="DD424" s="23"/>
      <c r="DE424" s="23"/>
      <c r="DF424" s="23"/>
      <c r="DG424" s="23"/>
      <c r="DH424" s="23"/>
      <c r="DI424" s="23"/>
      <c r="DJ424" s="23"/>
      <c r="DK424" s="23"/>
      <c r="DL424" s="23"/>
      <c r="DM424" s="23"/>
      <c r="DN424" s="23"/>
      <c r="DO424" s="23"/>
      <c r="DP424" s="23"/>
      <c r="DQ424" s="23"/>
      <c r="DR424" s="23"/>
      <c r="DS424" s="23"/>
      <c r="DT424" s="23"/>
      <c r="DU424" s="23"/>
      <c r="DV424" s="23"/>
      <c r="DW424" s="23"/>
      <c r="DX424" s="23"/>
      <c r="DY424" s="23"/>
      <c r="DZ424" s="23"/>
      <c r="EA424" s="23"/>
      <c r="EB424" s="23"/>
      <c r="EC424" s="23"/>
      <c r="ED424" s="23"/>
      <c r="EE424" s="23"/>
      <c r="EF424" s="23"/>
      <c r="EG424" s="23"/>
      <c r="EH424" s="23"/>
      <c r="EI424" s="23"/>
      <c r="EJ424" s="23"/>
      <c r="EK424" s="23"/>
      <c r="EL424" s="23"/>
      <c r="EM424" s="23"/>
      <c r="EN424" s="23"/>
      <c r="EO424" s="23"/>
      <c r="EP424" s="23"/>
      <c r="EQ424" s="23"/>
      <c r="ER424" s="23"/>
      <c r="ES424" s="23"/>
      <c r="ET424" s="23"/>
      <c r="EU424" s="23"/>
      <c r="EV424" s="23"/>
      <c r="EW424" s="23"/>
      <c r="EX424" s="23"/>
      <c r="EY424" s="23"/>
      <c r="EZ424" s="23"/>
      <c r="FA424" s="23"/>
      <c r="FB424" s="23"/>
      <c r="FC424" s="23"/>
      <c r="FD424" s="23"/>
      <c r="FE424" s="23"/>
      <c r="FF424" s="23"/>
      <c r="FG424" s="23"/>
      <c r="FH424" s="23"/>
      <c r="FI424" s="23"/>
      <c r="FJ424" s="23"/>
      <c r="FK424" s="23"/>
      <c r="FL424" s="23"/>
      <c r="FM424" s="23"/>
      <c r="FN424" s="23"/>
      <c r="FO424" s="23"/>
      <c r="FP424" s="23"/>
      <c r="FQ424" s="23"/>
      <c r="FR424" s="23"/>
      <c r="FS424" s="23"/>
      <c r="FT424" s="23"/>
      <c r="FU424" s="23"/>
      <c r="FV424" s="23"/>
      <c r="FW424" s="23"/>
      <c r="FX424" s="23"/>
      <c r="FY424" s="23"/>
      <c r="FZ424" s="23"/>
      <c r="GA424" s="23"/>
      <c r="GB424" s="23"/>
      <c r="GC424" s="23"/>
      <c r="GD424" s="23"/>
      <c r="GE424" s="23"/>
      <c r="GF424" s="23"/>
      <c r="GG424" s="23"/>
      <c r="GH424" s="23"/>
      <c r="GI424" s="23"/>
      <c r="GJ424" s="23"/>
      <c r="GK424" s="23"/>
      <c r="GL424" s="23"/>
      <c r="GM424" s="23"/>
      <c r="GN424" s="23"/>
      <c r="GO424" s="23"/>
      <c r="GP424" s="23"/>
      <c r="GQ424" s="23"/>
      <c r="GR424" s="23"/>
      <c r="GS424" s="23"/>
      <c r="GT424" s="23"/>
      <c r="GU424" s="23"/>
      <c r="GV424" s="23"/>
      <c r="GW424" s="23"/>
      <c r="GX424" s="23"/>
      <c r="GY424" s="23"/>
      <c r="GZ424" s="23"/>
      <c r="HA424" s="23"/>
      <c r="HB424" s="23"/>
      <c r="HC424" s="23"/>
      <c r="HD424" s="23"/>
      <c r="HE424" s="23"/>
      <c r="HF424" s="23"/>
      <c r="HG424" s="23"/>
      <c r="HH424" s="23"/>
      <c r="HI424" s="23"/>
      <c r="HJ424" s="23"/>
      <c r="HK424" s="23"/>
    </row>
    <row r="425" spans="1:219" ht="13.9" customHeight="1">
      <c r="A425" s="392"/>
      <c r="B425" s="160"/>
      <c r="C425" s="161"/>
      <c r="D425" s="161"/>
      <c r="E425" s="255"/>
      <c r="F425" s="396">
        <v>0</v>
      </c>
      <c r="G425" s="181"/>
      <c r="H425" s="186"/>
      <c r="I425" s="162"/>
      <c r="J425" s="163"/>
      <c r="K425" s="164"/>
      <c r="L425" s="164"/>
      <c r="M425" s="187"/>
      <c r="N425" s="458"/>
      <c r="O425" s="463"/>
      <c r="P425" s="190"/>
      <c r="Q425" s="165"/>
      <c r="R425" s="166"/>
      <c r="S425" s="191"/>
      <c r="T425" s="195"/>
      <c r="U425" s="167"/>
      <c r="V425" s="196"/>
      <c r="W425" s="199">
        <f t="shared" si="86"/>
        <v>0</v>
      </c>
      <c r="X425" s="344">
        <f>IF(G425&gt;0,HLOOKUP(C425,'Utility Allowances'!$O$33:$S$34,2),0)</f>
        <v>0</v>
      </c>
      <c r="Y425" s="345">
        <f t="shared" si="87"/>
        <v>0</v>
      </c>
      <c r="Z425" s="168">
        <f t="shared" si="88"/>
        <v>0</v>
      </c>
      <c r="AA425" s="346">
        <f t="shared" si="89"/>
        <v>0</v>
      </c>
      <c r="AB425" s="344">
        <f>IF(Y425&gt;0,VLOOKUP($Y425,'Reference Data 2'!$B$7:$C$71,2),0)</f>
        <v>0</v>
      </c>
      <c r="AC425" s="347">
        <f t="shared" si="90"/>
        <v>0</v>
      </c>
      <c r="AD425" s="348">
        <f t="shared" si="91"/>
        <v>0</v>
      </c>
      <c r="AE425" s="349">
        <f>IF(Y425&gt;0,VLOOKUP($Y425,'Reference Data 2'!$B$9:$D$71,3),0)</f>
        <v>0</v>
      </c>
      <c r="AF425" s="347">
        <f t="shared" si="92"/>
        <v>0</v>
      </c>
      <c r="AG425" s="346">
        <f t="shared" si="93"/>
        <v>0</v>
      </c>
      <c r="AH425" s="350">
        <f t="shared" si="94"/>
        <v>0</v>
      </c>
      <c r="AI425" s="351">
        <f t="shared" si="95"/>
        <v>0</v>
      </c>
      <c r="AJ425" s="352">
        <f t="shared" si="96"/>
        <v>0</v>
      </c>
      <c r="AK425" s="349">
        <f>IF(AA425&gt;0,VLOOKUP(C425,'Reference Data 1'!$N$13:$O$17,2),0)</f>
        <v>0</v>
      </c>
      <c r="AL425" s="346">
        <f t="shared" si="97"/>
        <v>0</v>
      </c>
      <c r="AM425" s="353">
        <f t="shared" si="98"/>
        <v>0</v>
      </c>
      <c r="AN425" s="354">
        <f t="shared" si="99"/>
        <v>0</v>
      </c>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c r="CC425" s="23"/>
      <c r="CD425" s="23"/>
      <c r="CE425" s="23"/>
      <c r="CF425" s="23"/>
      <c r="CG425" s="23"/>
      <c r="CH425" s="23"/>
      <c r="CI425" s="23"/>
      <c r="CJ425" s="23"/>
      <c r="CK425" s="23"/>
      <c r="CL425" s="23"/>
      <c r="CM425" s="23"/>
      <c r="CN425" s="23"/>
      <c r="CO425" s="23"/>
      <c r="CP425" s="23"/>
      <c r="CQ425" s="23"/>
      <c r="CR425" s="23"/>
      <c r="CS425" s="23"/>
      <c r="CT425" s="23"/>
      <c r="CU425" s="23"/>
      <c r="CV425" s="23"/>
      <c r="CW425" s="23"/>
      <c r="CX425" s="23"/>
      <c r="CY425" s="23"/>
      <c r="CZ425" s="23"/>
      <c r="DA425" s="23"/>
      <c r="DB425" s="23"/>
      <c r="DC425" s="23"/>
      <c r="DD425" s="23"/>
      <c r="DE425" s="23"/>
      <c r="DF425" s="23"/>
      <c r="DG425" s="23"/>
      <c r="DH425" s="23"/>
      <c r="DI425" s="23"/>
      <c r="DJ425" s="23"/>
      <c r="DK425" s="23"/>
      <c r="DL425" s="23"/>
      <c r="DM425" s="23"/>
      <c r="DN425" s="23"/>
      <c r="DO425" s="23"/>
      <c r="DP425" s="23"/>
      <c r="DQ425" s="23"/>
      <c r="DR425" s="23"/>
      <c r="DS425" s="23"/>
      <c r="DT425" s="23"/>
      <c r="DU425" s="23"/>
      <c r="DV425" s="23"/>
      <c r="DW425" s="23"/>
      <c r="DX425" s="23"/>
      <c r="DY425" s="23"/>
      <c r="DZ425" s="23"/>
      <c r="EA425" s="23"/>
      <c r="EB425" s="23"/>
      <c r="EC425" s="23"/>
      <c r="ED425" s="23"/>
      <c r="EE425" s="23"/>
      <c r="EF425" s="23"/>
      <c r="EG425" s="23"/>
      <c r="EH425" s="23"/>
      <c r="EI425" s="23"/>
      <c r="EJ425" s="23"/>
      <c r="EK425" s="23"/>
      <c r="EL425" s="23"/>
      <c r="EM425" s="23"/>
      <c r="EN425" s="23"/>
      <c r="EO425" s="23"/>
      <c r="EP425" s="23"/>
      <c r="EQ425" s="23"/>
      <c r="ER425" s="23"/>
      <c r="ES425" s="23"/>
      <c r="ET425" s="23"/>
      <c r="EU425" s="23"/>
      <c r="EV425" s="23"/>
      <c r="EW425" s="23"/>
      <c r="EX425" s="23"/>
      <c r="EY425" s="23"/>
      <c r="EZ425" s="23"/>
      <c r="FA425" s="23"/>
      <c r="FB425" s="23"/>
      <c r="FC425" s="23"/>
      <c r="FD425" s="23"/>
      <c r="FE425" s="23"/>
      <c r="FF425" s="23"/>
      <c r="FG425" s="23"/>
      <c r="FH425" s="23"/>
      <c r="FI425" s="23"/>
      <c r="FJ425" s="23"/>
      <c r="FK425" s="23"/>
      <c r="FL425" s="23"/>
      <c r="FM425" s="23"/>
      <c r="FN425" s="23"/>
      <c r="FO425" s="23"/>
      <c r="FP425" s="23"/>
      <c r="FQ425" s="23"/>
      <c r="FR425" s="23"/>
      <c r="FS425" s="23"/>
      <c r="FT425" s="23"/>
      <c r="FU425" s="23"/>
      <c r="FV425" s="23"/>
      <c r="FW425" s="23"/>
      <c r="FX425" s="23"/>
      <c r="FY425" s="23"/>
      <c r="FZ425" s="23"/>
      <c r="GA425" s="23"/>
      <c r="GB425" s="23"/>
      <c r="GC425" s="23"/>
      <c r="GD425" s="23"/>
      <c r="GE425" s="23"/>
      <c r="GF425" s="23"/>
      <c r="GG425" s="23"/>
      <c r="GH425" s="23"/>
      <c r="GI425" s="23"/>
      <c r="GJ425" s="23"/>
      <c r="GK425" s="23"/>
      <c r="GL425" s="23"/>
      <c r="GM425" s="23"/>
      <c r="GN425" s="23"/>
      <c r="GO425" s="23"/>
      <c r="GP425" s="23"/>
      <c r="GQ425" s="23"/>
      <c r="GR425" s="23"/>
      <c r="GS425" s="23"/>
      <c r="GT425" s="23"/>
      <c r="GU425" s="23"/>
      <c r="GV425" s="23"/>
      <c r="GW425" s="23"/>
      <c r="GX425" s="23"/>
      <c r="GY425" s="23"/>
      <c r="GZ425" s="23"/>
      <c r="HA425" s="23"/>
      <c r="HB425" s="23"/>
      <c r="HC425" s="23"/>
      <c r="HD425" s="23"/>
      <c r="HE425" s="23"/>
      <c r="HF425" s="23"/>
      <c r="HG425" s="23"/>
      <c r="HH425" s="23"/>
      <c r="HI425" s="23"/>
      <c r="HJ425" s="23"/>
      <c r="HK425" s="23"/>
    </row>
    <row r="426" spans="1:219" ht="13.9" customHeight="1">
      <c r="A426" s="392"/>
      <c r="B426" s="160"/>
      <c r="C426" s="161"/>
      <c r="D426" s="161"/>
      <c r="E426" s="255"/>
      <c r="F426" s="396">
        <v>0</v>
      </c>
      <c r="G426" s="181"/>
      <c r="H426" s="186"/>
      <c r="I426" s="162"/>
      <c r="J426" s="163"/>
      <c r="K426" s="164"/>
      <c r="L426" s="164"/>
      <c r="M426" s="187"/>
      <c r="N426" s="458"/>
      <c r="O426" s="463"/>
      <c r="P426" s="190"/>
      <c r="Q426" s="165"/>
      <c r="R426" s="166"/>
      <c r="S426" s="191"/>
      <c r="T426" s="195"/>
      <c r="U426" s="167"/>
      <c r="V426" s="196"/>
      <c r="W426" s="199">
        <f t="shared" si="86"/>
        <v>0</v>
      </c>
      <c r="X426" s="344">
        <f>IF(G426&gt;0,HLOOKUP(C426,'Utility Allowances'!$O$33:$S$34,2),0)</f>
        <v>0</v>
      </c>
      <c r="Y426" s="345">
        <f t="shared" si="87"/>
        <v>0</v>
      </c>
      <c r="Z426" s="168">
        <f t="shared" si="88"/>
        <v>0</v>
      </c>
      <c r="AA426" s="346">
        <f t="shared" si="89"/>
        <v>0</v>
      </c>
      <c r="AB426" s="344">
        <f>IF(Y426&gt;0,VLOOKUP($Y426,'Reference Data 2'!$B$7:$C$71,2),0)</f>
        <v>0</v>
      </c>
      <c r="AC426" s="347">
        <f t="shared" si="90"/>
        <v>0</v>
      </c>
      <c r="AD426" s="348">
        <f t="shared" si="91"/>
        <v>0</v>
      </c>
      <c r="AE426" s="349">
        <f>IF(Y426&gt;0,VLOOKUP($Y426,'Reference Data 2'!$B$9:$D$71,3),0)</f>
        <v>0</v>
      </c>
      <c r="AF426" s="347">
        <f t="shared" si="92"/>
        <v>0</v>
      </c>
      <c r="AG426" s="346">
        <f t="shared" si="93"/>
        <v>0</v>
      </c>
      <c r="AH426" s="350">
        <f t="shared" si="94"/>
        <v>0</v>
      </c>
      <c r="AI426" s="351">
        <f t="shared" si="95"/>
        <v>0</v>
      </c>
      <c r="AJ426" s="352">
        <f t="shared" si="96"/>
        <v>0</v>
      </c>
      <c r="AK426" s="349">
        <f>IF(AA426&gt;0,VLOOKUP(C426,'Reference Data 1'!$N$13:$O$17,2),0)</f>
        <v>0</v>
      </c>
      <c r="AL426" s="346">
        <f t="shared" si="97"/>
        <v>0</v>
      </c>
      <c r="AM426" s="353">
        <f t="shared" si="98"/>
        <v>0</v>
      </c>
      <c r="AN426" s="354">
        <f t="shared" si="99"/>
        <v>0</v>
      </c>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c r="CC426" s="23"/>
      <c r="CD426" s="23"/>
      <c r="CE426" s="23"/>
      <c r="CF426" s="23"/>
      <c r="CG426" s="23"/>
      <c r="CH426" s="23"/>
      <c r="CI426" s="23"/>
      <c r="CJ426" s="23"/>
      <c r="CK426" s="23"/>
      <c r="CL426" s="23"/>
      <c r="CM426" s="23"/>
      <c r="CN426" s="23"/>
      <c r="CO426" s="23"/>
      <c r="CP426" s="23"/>
      <c r="CQ426" s="23"/>
      <c r="CR426" s="23"/>
      <c r="CS426" s="23"/>
      <c r="CT426" s="23"/>
      <c r="CU426" s="23"/>
      <c r="CV426" s="23"/>
      <c r="CW426" s="23"/>
      <c r="CX426" s="23"/>
      <c r="CY426" s="23"/>
      <c r="CZ426" s="23"/>
      <c r="DA426" s="23"/>
      <c r="DB426" s="23"/>
      <c r="DC426" s="23"/>
      <c r="DD426" s="23"/>
      <c r="DE426" s="23"/>
      <c r="DF426" s="23"/>
      <c r="DG426" s="23"/>
      <c r="DH426" s="23"/>
      <c r="DI426" s="23"/>
      <c r="DJ426" s="23"/>
      <c r="DK426" s="23"/>
      <c r="DL426" s="23"/>
      <c r="DM426" s="23"/>
      <c r="DN426" s="23"/>
      <c r="DO426" s="23"/>
      <c r="DP426" s="23"/>
      <c r="DQ426" s="23"/>
      <c r="DR426" s="23"/>
      <c r="DS426" s="23"/>
      <c r="DT426" s="23"/>
      <c r="DU426" s="23"/>
      <c r="DV426" s="23"/>
      <c r="DW426" s="23"/>
      <c r="DX426" s="23"/>
      <c r="DY426" s="23"/>
      <c r="DZ426" s="23"/>
      <c r="EA426" s="23"/>
      <c r="EB426" s="23"/>
      <c r="EC426" s="23"/>
      <c r="ED426" s="23"/>
      <c r="EE426" s="23"/>
      <c r="EF426" s="23"/>
      <c r="EG426" s="23"/>
      <c r="EH426" s="23"/>
      <c r="EI426" s="23"/>
      <c r="EJ426" s="23"/>
      <c r="EK426" s="23"/>
      <c r="EL426" s="23"/>
      <c r="EM426" s="23"/>
      <c r="EN426" s="23"/>
      <c r="EO426" s="23"/>
      <c r="EP426" s="23"/>
      <c r="EQ426" s="23"/>
      <c r="ER426" s="23"/>
      <c r="ES426" s="23"/>
      <c r="ET426" s="23"/>
      <c r="EU426" s="23"/>
      <c r="EV426" s="23"/>
      <c r="EW426" s="23"/>
      <c r="EX426" s="23"/>
      <c r="EY426" s="23"/>
      <c r="EZ426" s="23"/>
      <c r="FA426" s="23"/>
      <c r="FB426" s="23"/>
      <c r="FC426" s="23"/>
      <c r="FD426" s="23"/>
      <c r="FE426" s="23"/>
      <c r="FF426" s="23"/>
      <c r="FG426" s="23"/>
      <c r="FH426" s="23"/>
      <c r="FI426" s="23"/>
      <c r="FJ426" s="23"/>
      <c r="FK426" s="23"/>
      <c r="FL426" s="23"/>
      <c r="FM426" s="23"/>
      <c r="FN426" s="23"/>
      <c r="FO426" s="23"/>
      <c r="FP426" s="23"/>
      <c r="FQ426" s="23"/>
      <c r="FR426" s="23"/>
      <c r="FS426" s="23"/>
      <c r="FT426" s="23"/>
      <c r="FU426" s="23"/>
      <c r="FV426" s="23"/>
      <c r="FW426" s="23"/>
      <c r="FX426" s="23"/>
      <c r="FY426" s="23"/>
      <c r="FZ426" s="23"/>
      <c r="GA426" s="23"/>
      <c r="GB426" s="23"/>
      <c r="GC426" s="23"/>
      <c r="GD426" s="23"/>
      <c r="GE426" s="23"/>
      <c r="GF426" s="23"/>
      <c r="GG426" s="23"/>
      <c r="GH426" s="23"/>
      <c r="GI426" s="23"/>
      <c r="GJ426" s="23"/>
      <c r="GK426" s="23"/>
      <c r="GL426" s="23"/>
      <c r="GM426" s="23"/>
      <c r="GN426" s="23"/>
      <c r="GO426" s="23"/>
      <c r="GP426" s="23"/>
      <c r="GQ426" s="23"/>
      <c r="GR426" s="23"/>
      <c r="GS426" s="23"/>
      <c r="GT426" s="23"/>
      <c r="GU426" s="23"/>
      <c r="GV426" s="23"/>
      <c r="GW426" s="23"/>
      <c r="GX426" s="23"/>
      <c r="GY426" s="23"/>
      <c r="GZ426" s="23"/>
      <c r="HA426" s="23"/>
      <c r="HB426" s="23"/>
      <c r="HC426" s="23"/>
      <c r="HD426" s="23"/>
      <c r="HE426" s="23"/>
      <c r="HF426" s="23"/>
      <c r="HG426" s="23"/>
      <c r="HH426" s="23"/>
      <c r="HI426" s="23"/>
      <c r="HJ426" s="23"/>
      <c r="HK426" s="23"/>
    </row>
    <row r="427" spans="1:219" ht="13.9" customHeight="1">
      <c r="A427" s="392"/>
      <c r="B427" s="160"/>
      <c r="C427" s="161"/>
      <c r="D427" s="161"/>
      <c r="E427" s="255"/>
      <c r="F427" s="396">
        <v>0</v>
      </c>
      <c r="G427" s="181"/>
      <c r="H427" s="186"/>
      <c r="I427" s="162"/>
      <c r="J427" s="163"/>
      <c r="K427" s="164"/>
      <c r="L427" s="164"/>
      <c r="M427" s="187"/>
      <c r="N427" s="458"/>
      <c r="O427" s="463"/>
      <c r="P427" s="190"/>
      <c r="Q427" s="165"/>
      <c r="R427" s="166"/>
      <c r="S427" s="191"/>
      <c r="T427" s="195"/>
      <c r="U427" s="167"/>
      <c r="V427" s="196"/>
      <c r="W427" s="199">
        <f t="shared" si="86"/>
        <v>0</v>
      </c>
      <c r="X427" s="344">
        <f>IF(G427&gt;0,HLOOKUP(C427,'Utility Allowances'!$O$33:$S$34,2),0)</f>
        <v>0</v>
      </c>
      <c r="Y427" s="345">
        <f t="shared" si="87"/>
        <v>0</v>
      </c>
      <c r="Z427" s="168">
        <f t="shared" si="88"/>
        <v>0</v>
      </c>
      <c r="AA427" s="346">
        <f t="shared" si="89"/>
        <v>0</v>
      </c>
      <c r="AB427" s="344">
        <f>IF(Y427&gt;0,VLOOKUP($Y427,'Reference Data 2'!$B$7:$C$71,2),0)</f>
        <v>0</v>
      </c>
      <c r="AC427" s="347">
        <f t="shared" si="90"/>
        <v>0</v>
      </c>
      <c r="AD427" s="348">
        <f t="shared" si="91"/>
        <v>0</v>
      </c>
      <c r="AE427" s="349">
        <f>IF(Y427&gt;0,VLOOKUP($Y427,'Reference Data 2'!$B$9:$D$71,3),0)</f>
        <v>0</v>
      </c>
      <c r="AF427" s="347">
        <f t="shared" si="92"/>
        <v>0</v>
      </c>
      <c r="AG427" s="346">
        <f t="shared" si="93"/>
        <v>0</v>
      </c>
      <c r="AH427" s="350">
        <f t="shared" si="94"/>
        <v>0</v>
      </c>
      <c r="AI427" s="351">
        <f t="shared" si="95"/>
        <v>0</v>
      </c>
      <c r="AJ427" s="352">
        <f t="shared" si="96"/>
        <v>0</v>
      </c>
      <c r="AK427" s="349">
        <f>IF(AA427&gt;0,VLOOKUP(C427,'Reference Data 1'!$N$13:$O$17,2),0)</f>
        <v>0</v>
      </c>
      <c r="AL427" s="346">
        <f t="shared" si="97"/>
        <v>0</v>
      </c>
      <c r="AM427" s="353">
        <f t="shared" si="98"/>
        <v>0</v>
      </c>
      <c r="AN427" s="354">
        <f t="shared" si="99"/>
        <v>0</v>
      </c>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c r="DK427" s="23"/>
      <c r="DL427" s="23"/>
      <c r="DM427" s="23"/>
      <c r="DN427" s="23"/>
      <c r="DO427" s="23"/>
      <c r="DP427" s="23"/>
      <c r="DQ427" s="23"/>
      <c r="DR427" s="23"/>
      <c r="DS427" s="23"/>
      <c r="DT427" s="23"/>
      <c r="DU427" s="23"/>
      <c r="DV427" s="23"/>
      <c r="DW427" s="23"/>
      <c r="DX427" s="23"/>
      <c r="DY427" s="23"/>
      <c r="DZ427" s="23"/>
      <c r="EA427" s="23"/>
      <c r="EB427" s="23"/>
      <c r="EC427" s="23"/>
      <c r="ED427" s="23"/>
      <c r="EE427" s="23"/>
      <c r="EF427" s="23"/>
      <c r="EG427" s="23"/>
      <c r="EH427" s="23"/>
      <c r="EI427" s="23"/>
      <c r="EJ427" s="23"/>
      <c r="EK427" s="23"/>
      <c r="EL427" s="23"/>
      <c r="EM427" s="23"/>
      <c r="EN427" s="23"/>
      <c r="EO427" s="23"/>
      <c r="EP427" s="23"/>
      <c r="EQ427" s="23"/>
      <c r="ER427" s="23"/>
      <c r="ES427" s="23"/>
      <c r="ET427" s="23"/>
      <c r="EU427" s="23"/>
      <c r="EV427" s="23"/>
      <c r="EW427" s="23"/>
      <c r="EX427" s="23"/>
      <c r="EY427" s="23"/>
      <c r="EZ427" s="23"/>
      <c r="FA427" s="23"/>
      <c r="FB427" s="23"/>
      <c r="FC427" s="23"/>
      <c r="FD427" s="23"/>
      <c r="FE427" s="23"/>
      <c r="FF427" s="23"/>
      <c r="FG427" s="23"/>
      <c r="FH427" s="23"/>
      <c r="FI427" s="23"/>
      <c r="FJ427" s="23"/>
      <c r="FK427" s="23"/>
      <c r="FL427" s="23"/>
      <c r="FM427" s="23"/>
      <c r="FN427" s="23"/>
      <c r="FO427" s="23"/>
      <c r="FP427" s="23"/>
      <c r="FQ427" s="23"/>
      <c r="FR427" s="23"/>
      <c r="FS427" s="23"/>
      <c r="FT427" s="23"/>
      <c r="FU427" s="23"/>
      <c r="FV427" s="23"/>
      <c r="FW427" s="23"/>
      <c r="FX427" s="23"/>
      <c r="FY427" s="23"/>
      <c r="FZ427" s="23"/>
      <c r="GA427" s="23"/>
      <c r="GB427" s="23"/>
      <c r="GC427" s="23"/>
      <c r="GD427" s="23"/>
      <c r="GE427" s="23"/>
      <c r="GF427" s="23"/>
      <c r="GG427" s="23"/>
      <c r="GH427" s="23"/>
      <c r="GI427" s="23"/>
      <c r="GJ427" s="23"/>
      <c r="GK427" s="23"/>
      <c r="GL427" s="23"/>
      <c r="GM427" s="23"/>
      <c r="GN427" s="23"/>
      <c r="GO427" s="23"/>
      <c r="GP427" s="23"/>
      <c r="GQ427" s="23"/>
      <c r="GR427" s="23"/>
      <c r="GS427" s="23"/>
      <c r="GT427" s="23"/>
      <c r="GU427" s="23"/>
      <c r="GV427" s="23"/>
      <c r="GW427" s="23"/>
      <c r="GX427" s="23"/>
      <c r="GY427" s="23"/>
      <c r="GZ427" s="23"/>
      <c r="HA427" s="23"/>
      <c r="HB427" s="23"/>
      <c r="HC427" s="23"/>
      <c r="HD427" s="23"/>
      <c r="HE427" s="23"/>
      <c r="HF427" s="23"/>
      <c r="HG427" s="23"/>
      <c r="HH427" s="23"/>
      <c r="HI427" s="23"/>
      <c r="HJ427" s="23"/>
      <c r="HK427" s="23"/>
    </row>
    <row r="428" spans="1:219" ht="13.9" customHeight="1">
      <c r="A428" s="392"/>
      <c r="B428" s="160"/>
      <c r="C428" s="161"/>
      <c r="D428" s="161"/>
      <c r="E428" s="255"/>
      <c r="F428" s="396">
        <v>0</v>
      </c>
      <c r="G428" s="181"/>
      <c r="H428" s="186"/>
      <c r="I428" s="162"/>
      <c r="J428" s="163"/>
      <c r="K428" s="164"/>
      <c r="L428" s="164"/>
      <c r="M428" s="187"/>
      <c r="N428" s="458"/>
      <c r="O428" s="463"/>
      <c r="P428" s="190"/>
      <c r="Q428" s="165"/>
      <c r="R428" s="166"/>
      <c r="S428" s="191"/>
      <c r="T428" s="195"/>
      <c r="U428" s="167"/>
      <c r="V428" s="196"/>
      <c r="W428" s="199">
        <f t="shared" si="86"/>
        <v>0</v>
      </c>
      <c r="X428" s="344">
        <f>IF(G428&gt;0,HLOOKUP(C428,'Utility Allowances'!$O$33:$S$34,2),0)</f>
        <v>0</v>
      </c>
      <c r="Y428" s="345">
        <f t="shared" si="87"/>
        <v>0</v>
      </c>
      <c r="Z428" s="168">
        <f t="shared" si="88"/>
        <v>0</v>
      </c>
      <c r="AA428" s="346">
        <f t="shared" si="89"/>
        <v>0</v>
      </c>
      <c r="AB428" s="344">
        <f>IF(Y428&gt;0,VLOOKUP($Y428,'Reference Data 2'!$B$7:$C$71,2),0)</f>
        <v>0</v>
      </c>
      <c r="AC428" s="347">
        <f t="shared" si="90"/>
        <v>0</v>
      </c>
      <c r="AD428" s="348">
        <f t="shared" si="91"/>
        <v>0</v>
      </c>
      <c r="AE428" s="349">
        <f>IF(Y428&gt;0,VLOOKUP($Y428,'Reference Data 2'!$B$9:$D$71,3),0)</f>
        <v>0</v>
      </c>
      <c r="AF428" s="347">
        <f t="shared" si="92"/>
        <v>0</v>
      </c>
      <c r="AG428" s="346">
        <f t="shared" si="93"/>
        <v>0</v>
      </c>
      <c r="AH428" s="350">
        <f t="shared" si="94"/>
        <v>0</v>
      </c>
      <c r="AI428" s="351">
        <f t="shared" si="95"/>
        <v>0</v>
      </c>
      <c r="AJ428" s="352">
        <f t="shared" si="96"/>
        <v>0</v>
      </c>
      <c r="AK428" s="349">
        <f>IF(AA428&gt;0,VLOOKUP(C428,'Reference Data 1'!$N$13:$O$17,2),0)</f>
        <v>0</v>
      </c>
      <c r="AL428" s="346">
        <f t="shared" si="97"/>
        <v>0</v>
      </c>
      <c r="AM428" s="353">
        <f t="shared" si="98"/>
        <v>0</v>
      </c>
      <c r="AN428" s="354">
        <f t="shared" si="99"/>
        <v>0</v>
      </c>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c r="DK428" s="23"/>
      <c r="DL428" s="23"/>
      <c r="DM428" s="23"/>
      <c r="DN428" s="23"/>
      <c r="DO428" s="23"/>
      <c r="DP428" s="23"/>
      <c r="DQ428" s="23"/>
      <c r="DR428" s="23"/>
      <c r="DS428" s="23"/>
      <c r="DT428" s="23"/>
      <c r="DU428" s="23"/>
      <c r="DV428" s="23"/>
      <c r="DW428" s="23"/>
      <c r="DX428" s="23"/>
      <c r="DY428" s="23"/>
      <c r="DZ428" s="23"/>
      <c r="EA428" s="23"/>
      <c r="EB428" s="23"/>
      <c r="EC428" s="23"/>
      <c r="ED428" s="23"/>
      <c r="EE428" s="23"/>
      <c r="EF428" s="23"/>
      <c r="EG428" s="23"/>
      <c r="EH428" s="23"/>
      <c r="EI428" s="23"/>
      <c r="EJ428" s="23"/>
      <c r="EK428" s="23"/>
      <c r="EL428" s="23"/>
      <c r="EM428" s="23"/>
      <c r="EN428" s="23"/>
      <c r="EO428" s="23"/>
      <c r="EP428" s="23"/>
      <c r="EQ428" s="23"/>
      <c r="ER428" s="23"/>
      <c r="ES428" s="23"/>
      <c r="ET428" s="23"/>
      <c r="EU428" s="23"/>
      <c r="EV428" s="23"/>
      <c r="EW428" s="23"/>
      <c r="EX428" s="23"/>
      <c r="EY428" s="23"/>
      <c r="EZ428" s="23"/>
      <c r="FA428" s="23"/>
      <c r="FB428" s="23"/>
      <c r="FC428" s="23"/>
      <c r="FD428" s="23"/>
      <c r="FE428" s="23"/>
      <c r="FF428" s="23"/>
      <c r="FG428" s="23"/>
      <c r="FH428" s="23"/>
      <c r="FI428" s="23"/>
      <c r="FJ428" s="23"/>
      <c r="FK428" s="23"/>
      <c r="FL428" s="23"/>
      <c r="FM428" s="23"/>
      <c r="FN428" s="23"/>
      <c r="FO428" s="23"/>
      <c r="FP428" s="23"/>
      <c r="FQ428" s="23"/>
      <c r="FR428" s="23"/>
      <c r="FS428" s="23"/>
      <c r="FT428" s="23"/>
      <c r="FU428" s="23"/>
      <c r="FV428" s="23"/>
      <c r="FW428" s="23"/>
      <c r="FX428" s="23"/>
      <c r="FY428" s="23"/>
      <c r="FZ428" s="23"/>
      <c r="GA428" s="23"/>
      <c r="GB428" s="23"/>
      <c r="GC428" s="23"/>
      <c r="GD428" s="23"/>
      <c r="GE428" s="23"/>
      <c r="GF428" s="23"/>
      <c r="GG428" s="23"/>
      <c r="GH428" s="23"/>
      <c r="GI428" s="23"/>
      <c r="GJ428" s="23"/>
      <c r="GK428" s="23"/>
      <c r="GL428" s="23"/>
      <c r="GM428" s="23"/>
      <c r="GN428" s="23"/>
      <c r="GO428" s="23"/>
      <c r="GP428" s="23"/>
      <c r="GQ428" s="23"/>
      <c r="GR428" s="23"/>
      <c r="GS428" s="23"/>
      <c r="GT428" s="23"/>
      <c r="GU428" s="23"/>
      <c r="GV428" s="23"/>
      <c r="GW428" s="23"/>
      <c r="GX428" s="23"/>
      <c r="GY428" s="23"/>
      <c r="GZ428" s="23"/>
      <c r="HA428" s="23"/>
      <c r="HB428" s="23"/>
      <c r="HC428" s="23"/>
      <c r="HD428" s="23"/>
      <c r="HE428" s="23"/>
      <c r="HF428" s="23"/>
      <c r="HG428" s="23"/>
      <c r="HH428" s="23"/>
      <c r="HI428" s="23"/>
      <c r="HJ428" s="23"/>
      <c r="HK428" s="23"/>
    </row>
    <row r="429" spans="1:219" ht="13.9" customHeight="1">
      <c r="A429" s="392"/>
      <c r="B429" s="160"/>
      <c r="C429" s="161"/>
      <c r="D429" s="161"/>
      <c r="E429" s="255"/>
      <c r="F429" s="396">
        <v>0</v>
      </c>
      <c r="G429" s="181"/>
      <c r="H429" s="186"/>
      <c r="I429" s="162"/>
      <c r="J429" s="163"/>
      <c r="K429" s="164"/>
      <c r="L429" s="164"/>
      <c r="M429" s="187"/>
      <c r="N429" s="458"/>
      <c r="O429" s="463"/>
      <c r="P429" s="190"/>
      <c r="Q429" s="165"/>
      <c r="R429" s="166"/>
      <c r="S429" s="191"/>
      <c r="T429" s="195"/>
      <c r="U429" s="167"/>
      <c r="V429" s="196"/>
      <c r="W429" s="199">
        <f t="shared" si="86"/>
        <v>0</v>
      </c>
      <c r="X429" s="344">
        <f>IF(G429&gt;0,HLOOKUP(C429,'Utility Allowances'!$O$33:$S$34,2),0)</f>
        <v>0</v>
      </c>
      <c r="Y429" s="345">
        <f t="shared" si="87"/>
        <v>0</v>
      </c>
      <c r="Z429" s="168">
        <f t="shared" si="88"/>
        <v>0</v>
      </c>
      <c r="AA429" s="346">
        <f t="shared" si="89"/>
        <v>0</v>
      </c>
      <c r="AB429" s="344">
        <f>IF(Y429&gt;0,VLOOKUP($Y429,'Reference Data 2'!$B$7:$C$71,2),0)</f>
        <v>0</v>
      </c>
      <c r="AC429" s="347">
        <f t="shared" si="90"/>
        <v>0</v>
      </c>
      <c r="AD429" s="348">
        <f t="shared" si="91"/>
        <v>0</v>
      </c>
      <c r="AE429" s="349">
        <f>IF(Y429&gt;0,VLOOKUP($Y429,'Reference Data 2'!$B$9:$D$71,3),0)</f>
        <v>0</v>
      </c>
      <c r="AF429" s="347">
        <f t="shared" si="92"/>
        <v>0</v>
      </c>
      <c r="AG429" s="346">
        <f t="shared" si="93"/>
        <v>0</v>
      </c>
      <c r="AH429" s="350">
        <f t="shared" si="94"/>
        <v>0</v>
      </c>
      <c r="AI429" s="351">
        <f t="shared" si="95"/>
        <v>0</v>
      </c>
      <c r="AJ429" s="352">
        <f t="shared" si="96"/>
        <v>0</v>
      </c>
      <c r="AK429" s="349">
        <f>IF(AA429&gt;0,VLOOKUP(C429,'Reference Data 1'!$N$13:$O$17,2),0)</f>
        <v>0</v>
      </c>
      <c r="AL429" s="346">
        <f t="shared" si="97"/>
        <v>0</v>
      </c>
      <c r="AM429" s="353">
        <f t="shared" si="98"/>
        <v>0</v>
      </c>
      <c r="AN429" s="354">
        <f t="shared" si="99"/>
        <v>0</v>
      </c>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c r="CC429" s="23"/>
      <c r="CD429" s="23"/>
      <c r="CE429" s="23"/>
      <c r="CF429" s="23"/>
      <c r="CG429" s="23"/>
      <c r="CH429" s="23"/>
      <c r="CI429" s="23"/>
      <c r="CJ429" s="23"/>
      <c r="CK429" s="23"/>
      <c r="CL429" s="23"/>
      <c r="CM429" s="23"/>
      <c r="CN429" s="23"/>
      <c r="CO429" s="23"/>
      <c r="CP429" s="23"/>
      <c r="CQ429" s="23"/>
      <c r="CR429" s="23"/>
      <c r="CS429" s="23"/>
      <c r="CT429" s="23"/>
      <c r="CU429" s="23"/>
      <c r="CV429" s="23"/>
      <c r="CW429" s="23"/>
      <c r="CX429" s="23"/>
      <c r="CY429" s="23"/>
      <c r="CZ429" s="23"/>
      <c r="DA429" s="23"/>
      <c r="DB429" s="23"/>
      <c r="DC429" s="23"/>
      <c r="DD429" s="23"/>
      <c r="DE429" s="23"/>
      <c r="DF429" s="23"/>
      <c r="DG429" s="23"/>
      <c r="DH429" s="23"/>
      <c r="DI429" s="23"/>
      <c r="DJ429" s="23"/>
      <c r="DK429" s="23"/>
      <c r="DL429" s="23"/>
      <c r="DM429" s="23"/>
      <c r="DN429" s="23"/>
      <c r="DO429" s="23"/>
      <c r="DP429" s="23"/>
      <c r="DQ429" s="23"/>
      <c r="DR429" s="23"/>
      <c r="DS429" s="23"/>
      <c r="DT429" s="23"/>
      <c r="DU429" s="23"/>
      <c r="DV429" s="23"/>
      <c r="DW429" s="23"/>
      <c r="DX429" s="23"/>
      <c r="DY429" s="23"/>
      <c r="DZ429" s="23"/>
      <c r="EA429" s="23"/>
      <c r="EB429" s="23"/>
      <c r="EC429" s="23"/>
      <c r="ED429" s="23"/>
      <c r="EE429" s="23"/>
      <c r="EF429" s="23"/>
      <c r="EG429" s="23"/>
      <c r="EH429" s="23"/>
      <c r="EI429" s="23"/>
      <c r="EJ429" s="23"/>
      <c r="EK429" s="23"/>
      <c r="EL429" s="23"/>
      <c r="EM429" s="23"/>
      <c r="EN429" s="23"/>
      <c r="EO429" s="23"/>
      <c r="EP429" s="23"/>
      <c r="EQ429" s="23"/>
      <c r="ER429" s="23"/>
      <c r="ES429" s="23"/>
      <c r="ET429" s="23"/>
      <c r="EU429" s="23"/>
      <c r="EV429" s="23"/>
      <c r="EW429" s="23"/>
      <c r="EX429" s="23"/>
      <c r="EY429" s="23"/>
      <c r="EZ429" s="23"/>
      <c r="FA429" s="23"/>
      <c r="FB429" s="23"/>
      <c r="FC429" s="23"/>
      <c r="FD429" s="23"/>
      <c r="FE429" s="23"/>
      <c r="FF429" s="23"/>
      <c r="FG429" s="23"/>
      <c r="FH429" s="23"/>
      <c r="FI429" s="23"/>
      <c r="FJ429" s="23"/>
      <c r="FK429" s="23"/>
      <c r="FL429" s="23"/>
      <c r="FM429" s="23"/>
      <c r="FN429" s="23"/>
      <c r="FO429" s="23"/>
      <c r="FP429" s="23"/>
      <c r="FQ429" s="23"/>
      <c r="FR429" s="23"/>
      <c r="FS429" s="23"/>
      <c r="FT429" s="23"/>
      <c r="FU429" s="23"/>
      <c r="FV429" s="23"/>
      <c r="FW429" s="23"/>
      <c r="FX429" s="23"/>
      <c r="FY429" s="23"/>
      <c r="FZ429" s="23"/>
      <c r="GA429" s="23"/>
      <c r="GB429" s="23"/>
      <c r="GC429" s="23"/>
      <c r="GD429" s="23"/>
      <c r="GE429" s="23"/>
      <c r="GF429" s="23"/>
      <c r="GG429" s="23"/>
      <c r="GH429" s="23"/>
      <c r="GI429" s="23"/>
      <c r="GJ429" s="23"/>
      <c r="GK429" s="23"/>
      <c r="GL429" s="23"/>
      <c r="GM429" s="23"/>
      <c r="GN429" s="23"/>
      <c r="GO429" s="23"/>
      <c r="GP429" s="23"/>
      <c r="GQ429" s="23"/>
      <c r="GR429" s="23"/>
      <c r="GS429" s="23"/>
      <c r="GT429" s="23"/>
      <c r="GU429" s="23"/>
      <c r="GV429" s="23"/>
      <c r="GW429" s="23"/>
      <c r="GX429" s="23"/>
      <c r="GY429" s="23"/>
      <c r="GZ429" s="23"/>
      <c r="HA429" s="23"/>
      <c r="HB429" s="23"/>
      <c r="HC429" s="23"/>
      <c r="HD429" s="23"/>
      <c r="HE429" s="23"/>
      <c r="HF429" s="23"/>
      <c r="HG429" s="23"/>
      <c r="HH429" s="23"/>
      <c r="HI429" s="23"/>
      <c r="HJ429" s="23"/>
      <c r="HK429" s="23"/>
    </row>
    <row r="430" spans="1:219" ht="13.9" customHeight="1">
      <c r="A430" s="392"/>
      <c r="B430" s="160"/>
      <c r="C430" s="161"/>
      <c r="D430" s="161"/>
      <c r="E430" s="255"/>
      <c r="F430" s="396">
        <v>0</v>
      </c>
      <c r="G430" s="181"/>
      <c r="H430" s="186"/>
      <c r="I430" s="162"/>
      <c r="J430" s="163"/>
      <c r="K430" s="164"/>
      <c r="L430" s="164"/>
      <c r="M430" s="187"/>
      <c r="N430" s="458"/>
      <c r="O430" s="463"/>
      <c r="P430" s="190"/>
      <c r="Q430" s="165"/>
      <c r="R430" s="166"/>
      <c r="S430" s="191"/>
      <c r="T430" s="195"/>
      <c r="U430" s="167"/>
      <c r="V430" s="196"/>
      <c r="W430" s="199">
        <f t="shared" si="86"/>
        <v>0</v>
      </c>
      <c r="X430" s="344">
        <f>IF(G430&gt;0,HLOOKUP(C430,'Utility Allowances'!$O$33:$S$34,2),0)</f>
        <v>0</v>
      </c>
      <c r="Y430" s="345">
        <f t="shared" si="87"/>
        <v>0</v>
      </c>
      <c r="Z430" s="168">
        <f t="shared" si="88"/>
        <v>0</v>
      </c>
      <c r="AA430" s="346">
        <f t="shared" si="89"/>
        <v>0</v>
      </c>
      <c r="AB430" s="344">
        <f>IF(Y430&gt;0,VLOOKUP($Y430,'Reference Data 2'!$B$7:$C$71,2),0)</f>
        <v>0</v>
      </c>
      <c r="AC430" s="347">
        <f t="shared" si="90"/>
        <v>0</v>
      </c>
      <c r="AD430" s="348">
        <f t="shared" si="91"/>
        <v>0</v>
      </c>
      <c r="AE430" s="349">
        <f>IF(Y430&gt;0,VLOOKUP($Y430,'Reference Data 2'!$B$9:$D$71,3),0)</f>
        <v>0</v>
      </c>
      <c r="AF430" s="347">
        <f t="shared" si="92"/>
        <v>0</v>
      </c>
      <c r="AG430" s="346">
        <f t="shared" si="93"/>
        <v>0</v>
      </c>
      <c r="AH430" s="350">
        <f t="shared" si="94"/>
        <v>0</v>
      </c>
      <c r="AI430" s="351">
        <f t="shared" si="95"/>
        <v>0</v>
      </c>
      <c r="AJ430" s="352">
        <f t="shared" si="96"/>
        <v>0</v>
      </c>
      <c r="AK430" s="349">
        <f>IF(AA430&gt;0,VLOOKUP(C430,'Reference Data 1'!$N$13:$O$17,2),0)</f>
        <v>0</v>
      </c>
      <c r="AL430" s="346">
        <f t="shared" si="97"/>
        <v>0</v>
      </c>
      <c r="AM430" s="353">
        <f t="shared" si="98"/>
        <v>0</v>
      </c>
      <c r="AN430" s="354">
        <f t="shared" si="99"/>
        <v>0</v>
      </c>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c r="DL430" s="23"/>
      <c r="DM430" s="23"/>
      <c r="DN430" s="23"/>
      <c r="DO430" s="23"/>
      <c r="DP430" s="23"/>
      <c r="DQ430" s="23"/>
      <c r="DR430" s="23"/>
      <c r="DS430" s="23"/>
      <c r="DT430" s="23"/>
      <c r="DU430" s="23"/>
      <c r="DV430" s="23"/>
      <c r="DW430" s="23"/>
      <c r="DX430" s="23"/>
      <c r="DY430" s="23"/>
      <c r="DZ430" s="23"/>
      <c r="EA430" s="23"/>
      <c r="EB430" s="23"/>
      <c r="EC430" s="23"/>
      <c r="ED430" s="23"/>
      <c r="EE430" s="23"/>
      <c r="EF430" s="23"/>
      <c r="EG430" s="23"/>
      <c r="EH430" s="23"/>
      <c r="EI430" s="23"/>
      <c r="EJ430" s="23"/>
      <c r="EK430" s="23"/>
      <c r="EL430" s="23"/>
      <c r="EM430" s="23"/>
      <c r="EN430" s="23"/>
      <c r="EO430" s="23"/>
      <c r="EP430" s="23"/>
      <c r="EQ430" s="23"/>
      <c r="ER430" s="23"/>
      <c r="ES430" s="23"/>
      <c r="ET430" s="23"/>
      <c r="EU430" s="23"/>
      <c r="EV430" s="23"/>
      <c r="EW430" s="23"/>
      <c r="EX430" s="23"/>
      <c r="EY430" s="23"/>
      <c r="EZ430" s="23"/>
      <c r="FA430" s="23"/>
      <c r="FB430" s="23"/>
      <c r="FC430" s="23"/>
      <c r="FD430" s="23"/>
      <c r="FE430" s="23"/>
      <c r="FF430" s="23"/>
      <c r="FG430" s="23"/>
      <c r="FH430" s="23"/>
      <c r="FI430" s="23"/>
      <c r="FJ430" s="23"/>
      <c r="FK430" s="23"/>
      <c r="FL430" s="23"/>
      <c r="FM430" s="23"/>
      <c r="FN430" s="23"/>
      <c r="FO430" s="23"/>
      <c r="FP430" s="23"/>
      <c r="FQ430" s="23"/>
      <c r="FR430" s="23"/>
      <c r="FS430" s="23"/>
      <c r="FT430" s="23"/>
      <c r="FU430" s="23"/>
      <c r="FV430" s="23"/>
      <c r="FW430" s="23"/>
      <c r="FX430" s="23"/>
      <c r="FY430" s="23"/>
      <c r="FZ430" s="23"/>
      <c r="GA430" s="23"/>
      <c r="GB430" s="23"/>
      <c r="GC430" s="23"/>
      <c r="GD430" s="23"/>
      <c r="GE430" s="23"/>
      <c r="GF430" s="23"/>
      <c r="GG430" s="23"/>
      <c r="GH430" s="23"/>
      <c r="GI430" s="23"/>
      <c r="GJ430" s="23"/>
      <c r="GK430" s="23"/>
      <c r="GL430" s="23"/>
      <c r="GM430" s="23"/>
      <c r="GN430" s="23"/>
      <c r="GO430" s="23"/>
      <c r="GP430" s="23"/>
      <c r="GQ430" s="23"/>
      <c r="GR430" s="23"/>
      <c r="GS430" s="23"/>
      <c r="GT430" s="23"/>
      <c r="GU430" s="23"/>
      <c r="GV430" s="23"/>
      <c r="GW430" s="23"/>
      <c r="GX430" s="23"/>
      <c r="GY430" s="23"/>
      <c r="GZ430" s="23"/>
      <c r="HA430" s="23"/>
      <c r="HB430" s="23"/>
      <c r="HC430" s="23"/>
      <c r="HD430" s="23"/>
      <c r="HE430" s="23"/>
      <c r="HF430" s="23"/>
      <c r="HG430" s="23"/>
      <c r="HH430" s="23"/>
      <c r="HI430" s="23"/>
      <c r="HJ430" s="23"/>
      <c r="HK430" s="23"/>
    </row>
    <row r="431" spans="1:219" ht="13.9" customHeight="1">
      <c r="A431" s="392"/>
      <c r="B431" s="160"/>
      <c r="C431" s="161"/>
      <c r="D431" s="161"/>
      <c r="E431" s="255"/>
      <c r="F431" s="396">
        <v>0</v>
      </c>
      <c r="G431" s="181"/>
      <c r="H431" s="186"/>
      <c r="I431" s="162"/>
      <c r="J431" s="163"/>
      <c r="K431" s="164"/>
      <c r="L431" s="164"/>
      <c r="M431" s="187"/>
      <c r="N431" s="458"/>
      <c r="O431" s="463"/>
      <c r="P431" s="190"/>
      <c r="Q431" s="165"/>
      <c r="R431" s="166"/>
      <c r="S431" s="191"/>
      <c r="T431" s="195"/>
      <c r="U431" s="167"/>
      <c r="V431" s="196"/>
      <c r="W431" s="199">
        <f t="shared" si="86"/>
        <v>0</v>
      </c>
      <c r="X431" s="344">
        <f>IF(G431&gt;0,HLOOKUP(C431,'Utility Allowances'!$O$33:$S$34,2),0)</f>
        <v>0</v>
      </c>
      <c r="Y431" s="345">
        <f t="shared" si="87"/>
        <v>0</v>
      </c>
      <c r="Z431" s="168">
        <f t="shared" si="88"/>
        <v>0</v>
      </c>
      <c r="AA431" s="346">
        <f t="shared" si="89"/>
        <v>0</v>
      </c>
      <c r="AB431" s="344">
        <f>IF(Y431&gt;0,VLOOKUP($Y431,'Reference Data 2'!$B$7:$C$71,2),0)</f>
        <v>0</v>
      </c>
      <c r="AC431" s="347">
        <f t="shared" si="90"/>
        <v>0</v>
      </c>
      <c r="AD431" s="348">
        <f t="shared" si="91"/>
        <v>0</v>
      </c>
      <c r="AE431" s="349">
        <f>IF(Y431&gt;0,VLOOKUP($Y431,'Reference Data 2'!$B$9:$D$71,3),0)</f>
        <v>0</v>
      </c>
      <c r="AF431" s="347">
        <f t="shared" si="92"/>
        <v>0</v>
      </c>
      <c r="AG431" s="346">
        <f t="shared" si="93"/>
        <v>0</v>
      </c>
      <c r="AH431" s="350">
        <f t="shared" si="94"/>
        <v>0</v>
      </c>
      <c r="AI431" s="351">
        <f t="shared" si="95"/>
        <v>0</v>
      </c>
      <c r="AJ431" s="352">
        <f t="shared" si="96"/>
        <v>0</v>
      </c>
      <c r="AK431" s="349">
        <f>IF(AA431&gt;0,VLOOKUP(C431,'Reference Data 1'!$N$13:$O$17,2),0)</f>
        <v>0</v>
      </c>
      <c r="AL431" s="346">
        <f t="shared" si="97"/>
        <v>0</v>
      </c>
      <c r="AM431" s="353">
        <f t="shared" si="98"/>
        <v>0</v>
      </c>
      <c r="AN431" s="354">
        <f t="shared" si="99"/>
        <v>0</v>
      </c>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23"/>
      <c r="DD431" s="23"/>
      <c r="DE431" s="23"/>
      <c r="DF431" s="23"/>
      <c r="DG431" s="23"/>
      <c r="DH431" s="23"/>
      <c r="DI431" s="23"/>
      <c r="DJ431" s="23"/>
      <c r="DK431" s="23"/>
      <c r="DL431" s="23"/>
      <c r="DM431" s="23"/>
      <c r="DN431" s="23"/>
      <c r="DO431" s="23"/>
      <c r="DP431" s="23"/>
      <c r="DQ431" s="23"/>
      <c r="DR431" s="23"/>
      <c r="DS431" s="23"/>
      <c r="DT431" s="23"/>
      <c r="DU431" s="23"/>
      <c r="DV431" s="23"/>
      <c r="DW431" s="23"/>
      <c r="DX431" s="23"/>
      <c r="DY431" s="23"/>
      <c r="DZ431" s="23"/>
      <c r="EA431" s="23"/>
      <c r="EB431" s="23"/>
      <c r="EC431" s="23"/>
      <c r="ED431" s="23"/>
      <c r="EE431" s="23"/>
      <c r="EF431" s="23"/>
      <c r="EG431" s="23"/>
      <c r="EH431" s="23"/>
      <c r="EI431" s="23"/>
      <c r="EJ431" s="23"/>
      <c r="EK431" s="23"/>
      <c r="EL431" s="23"/>
      <c r="EM431" s="23"/>
      <c r="EN431" s="23"/>
      <c r="EO431" s="23"/>
      <c r="EP431" s="23"/>
      <c r="EQ431" s="23"/>
      <c r="ER431" s="23"/>
      <c r="ES431" s="23"/>
      <c r="ET431" s="23"/>
      <c r="EU431" s="23"/>
      <c r="EV431" s="23"/>
      <c r="EW431" s="23"/>
      <c r="EX431" s="23"/>
      <c r="EY431" s="23"/>
      <c r="EZ431" s="23"/>
      <c r="FA431" s="23"/>
      <c r="FB431" s="23"/>
      <c r="FC431" s="23"/>
      <c r="FD431" s="23"/>
      <c r="FE431" s="23"/>
      <c r="FF431" s="23"/>
      <c r="FG431" s="23"/>
      <c r="FH431" s="23"/>
      <c r="FI431" s="23"/>
      <c r="FJ431" s="23"/>
      <c r="FK431" s="23"/>
      <c r="FL431" s="23"/>
      <c r="FM431" s="23"/>
      <c r="FN431" s="23"/>
      <c r="FO431" s="23"/>
      <c r="FP431" s="23"/>
      <c r="FQ431" s="23"/>
      <c r="FR431" s="23"/>
      <c r="FS431" s="23"/>
      <c r="FT431" s="23"/>
      <c r="FU431" s="23"/>
      <c r="FV431" s="23"/>
      <c r="FW431" s="23"/>
      <c r="FX431" s="23"/>
      <c r="FY431" s="23"/>
      <c r="FZ431" s="23"/>
      <c r="GA431" s="23"/>
      <c r="GB431" s="23"/>
      <c r="GC431" s="23"/>
      <c r="GD431" s="23"/>
      <c r="GE431" s="23"/>
      <c r="GF431" s="23"/>
      <c r="GG431" s="23"/>
      <c r="GH431" s="23"/>
      <c r="GI431" s="23"/>
      <c r="GJ431" s="23"/>
      <c r="GK431" s="23"/>
      <c r="GL431" s="23"/>
      <c r="GM431" s="23"/>
      <c r="GN431" s="23"/>
      <c r="GO431" s="23"/>
      <c r="GP431" s="23"/>
      <c r="GQ431" s="23"/>
      <c r="GR431" s="23"/>
      <c r="GS431" s="23"/>
      <c r="GT431" s="23"/>
      <c r="GU431" s="23"/>
      <c r="GV431" s="23"/>
      <c r="GW431" s="23"/>
      <c r="GX431" s="23"/>
      <c r="GY431" s="23"/>
      <c r="GZ431" s="23"/>
      <c r="HA431" s="23"/>
      <c r="HB431" s="23"/>
      <c r="HC431" s="23"/>
      <c r="HD431" s="23"/>
      <c r="HE431" s="23"/>
      <c r="HF431" s="23"/>
      <c r="HG431" s="23"/>
      <c r="HH431" s="23"/>
      <c r="HI431" s="23"/>
      <c r="HJ431" s="23"/>
      <c r="HK431" s="23"/>
    </row>
    <row r="432" spans="1:219" ht="13.9" customHeight="1">
      <c r="A432" s="392"/>
      <c r="B432" s="160"/>
      <c r="C432" s="161"/>
      <c r="D432" s="161"/>
      <c r="E432" s="255"/>
      <c r="F432" s="396">
        <v>0</v>
      </c>
      <c r="G432" s="181"/>
      <c r="H432" s="186"/>
      <c r="I432" s="162"/>
      <c r="J432" s="163"/>
      <c r="K432" s="164"/>
      <c r="L432" s="164"/>
      <c r="M432" s="187"/>
      <c r="N432" s="458"/>
      <c r="O432" s="463"/>
      <c r="P432" s="190"/>
      <c r="Q432" s="165"/>
      <c r="R432" s="166"/>
      <c r="S432" s="191"/>
      <c r="T432" s="195"/>
      <c r="U432" s="167"/>
      <c r="V432" s="196"/>
      <c r="W432" s="199">
        <f t="shared" si="86"/>
        <v>0</v>
      </c>
      <c r="X432" s="344">
        <f>IF(G432&gt;0,HLOOKUP(C432,'Utility Allowances'!$O$33:$S$34,2),0)</f>
        <v>0</v>
      </c>
      <c r="Y432" s="345">
        <f t="shared" si="87"/>
        <v>0</v>
      </c>
      <c r="Z432" s="168">
        <f t="shared" si="88"/>
        <v>0</v>
      </c>
      <c r="AA432" s="346">
        <f t="shared" si="89"/>
        <v>0</v>
      </c>
      <c r="AB432" s="344">
        <f>IF(Y432&gt;0,VLOOKUP($Y432,'Reference Data 2'!$B$7:$C$71,2),0)</f>
        <v>0</v>
      </c>
      <c r="AC432" s="347">
        <f t="shared" si="90"/>
        <v>0</v>
      </c>
      <c r="AD432" s="348">
        <f t="shared" si="91"/>
        <v>0</v>
      </c>
      <c r="AE432" s="349">
        <f>IF(Y432&gt;0,VLOOKUP($Y432,'Reference Data 2'!$B$9:$D$71,3),0)</f>
        <v>0</v>
      </c>
      <c r="AF432" s="347">
        <f t="shared" si="92"/>
        <v>0</v>
      </c>
      <c r="AG432" s="346">
        <f t="shared" si="93"/>
        <v>0</v>
      </c>
      <c r="AH432" s="350">
        <f t="shared" si="94"/>
        <v>0</v>
      </c>
      <c r="AI432" s="351">
        <f t="shared" si="95"/>
        <v>0</v>
      </c>
      <c r="AJ432" s="352">
        <f t="shared" si="96"/>
        <v>0</v>
      </c>
      <c r="AK432" s="349">
        <f>IF(AA432&gt;0,VLOOKUP(C432,'Reference Data 1'!$N$13:$O$17,2),0)</f>
        <v>0</v>
      </c>
      <c r="AL432" s="346">
        <f t="shared" si="97"/>
        <v>0</v>
      </c>
      <c r="AM432" s="353">
        <f t="shared" si="98"/>
        <v>0</v>
      </c>
      <c r="AN432" s="354">
        <f t="shared" si="99"/>
        <v>0</v>
      </c>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c r="CC432" s="23"/>
      <c r="CD432" s="23"/>
      <c r="CE432" s="23"/>
      <c r="CF432" s="23"/>
      <c r="CG432" s="23"/>
      <c r="CH432" s="23"/>
      <c r="CI432" s="23"/>
      <c r="CJ432" s="23"/>
      <c r="CK432" s="23"/>
      <c r="CL432" s="23"/>
      <c r="CM432" s="23"/>
      <c r="CN432" s="23"/>
      <c r="CO432" s="23"/>
      <c r="CP432" s="23"/>
      <c r="CQ432" s="23"/>
      <c r="CR432" s="23"/>
      <c r="CS432" s="23"/>
      <c r="CT432" s="23"/>
      <c r="CU432" s="23"/>
      <c r="CV432" s="23"/>
      <c r="CW432" s="23"/>
      <c r="CX432" s="23"/>
      <c r="CY432" s="23"/>
      <c r="CZ432" s="23"/>
      <c r="DA432" s="23"/>
      <c r="DB432" s="23"/>
      <c r="DC432" s="23"/>
      <c r="DD432" s="23"/>
      <c r="DE432" s="23"/>
      <c r="DF432" s="23"/>
      <c r="DG432" s="23"/>
      <c r="DH432" s="23"/>
      <c r="DI432" s="23"/>
      <c r="DJ432" s="23"/>
      <c r="DK432" s="23"/>
      <c r="DL432" s="23"/>
      <c r="DM432" s="23"/>
      <c r="DN432" s="23"/>
      <c r="DO432" s="23"/>
      <c r="DP432" s="23"/>
      <c r="DQ432" s="23"/>
      <c r="DR432" s="23"/>
      <c r="DS432" s="23"/>
      <c r="DT432" s="23"/>
      <c r="DU432" s="23"/>
      <c r="DV432" s="23"/>
      <c r="DW432" s="23"/>
      <c r="DX432" s="23"/>
      <c r="DY432" s="23"/>
      <c r="DZ432" s="23"/>
      <c r="EA432" s="23"/>
      <c r="EB432" s="23"/>
      <c r="EC432" s="23"/>
      <c r="ED432" s="23"/>
      <c r="EE432" s="23"/>
      <c r="EF432" s="23"/>
      <c r="EG432" s="23"/>
      <c r="EH432" s="23"/>
      <c r="EI432" s="23"/>
      <c r="EJ432" s="23"/>
      <c r="EK432" s="23"/>
      <c r="EL432" s="23"/>
      <c r="EM432" s="23"/>
      <c r="EN432" s="23"/>
      <c r="EO432" s="23"/>
      <c r="EP432" s="23"/>
      <c r="EQ432" s="23"/>
      <c r="ER432" s="23"/>
      <c r="ES432" s="23"/>
      <c r="ET432" s="23"/>
      <c r="EU432" s="23"/>
      <c r="EV432" s="23"/>
      <c r="EW432" s="23"/>
      <c r="EX432" s="23"/>
      <c r="EY432" s="23"/>
      <c r="EZ432" s="23"/>
      <c r="FA432" s="23"/>
      <c r="FB432" s="23"/>
      <c r="FC432" s="23"/>
      <c r="FD432" s="23"/>
      <c r="FE432" s="23"/>
      <c r="FF432" s="23"/>
      <c r="FG432" s="23"/>
      <c r="FH432" s="23"/>
      <c r="FI432" s="23"/>
      <c r="FJ432" s="23"/>
      <c r="FK432" s="23"/>
      <c r="FL432" s="23"/>
      <c r="FM432" s="23"/>
      <c r="FN432" s="23"/>
      <c r="FO432" s="23"/>
      <c r="FP432" s="23"/>
      <c r="FQ432" s="23"/>
      <c r="FR432" s="23"/>
      <c r="FS432" s="23"/>
      <c r="FT432" s="23"/>
      <c r="FU432" s="23"/>
      <c r="FV432" s="23"/>
      <c r="FW432" s="23"/>
      <c r="FX432" s="23"/>
      <c r="FY432" s="23"/>
      <c r="FZ432" s="23"/>
      <c r="GA432" s="23"/>
      <c r="GB432" s="23"/>
      <c r="GC432" s="23"/>
      <c r="GD432" s="23"/>
      <c r="GE432" s="23"/>
      <c r="GF432" s="23"/>
      <c r="GG432" s="23"/>
      <c r="GH432" s="23"/>
      <c r="GI432" s="23"/>
      <c r="GJ432" s="23"/>
      <c r="GK432" s="23"/>
      <c r="GL432" s="23"/>
      <c r="GM432" s="23"/>
      <c r="GN432" s="23"/>
      <c r="GO432" s="23"/>
      <c r="GP432" s="23"/>
      <c r="GQ432" s="23"/>
      <c r="GR432" s="23"/>
      <c r="GS432" s="23"/>
      <c r="GT432" s="23"/>
      <c r="GU432" s="23"/>
      <c r="GV432" s="23"/>
      <c r="GW432" s="23"/>
      <c r="GX432" s="23"/>
      <c r="GY432" s="23"/>
      <c r="GZ432" s="23"/>
      <c r="HA432" s="23"/>
      <c r="HB432" s="23"/>
      <c r="HC432" s="23"/>
      <c r="HD432" s="23"/>
      <c r="HE432" s="23"/>
      <c r="HF432" s="23"/>
      <c r="HG432" s="23"/>
      <c r="HH432" s="23"/>
      <c r="HI432" s="23"/>
      <c r="HJ432" s="23"/>
      <c r="HK432" s="23"/>
    </row>
    <row r="433" spans="1:219" ht="13.9" customHeight="1">
      <c r="A433" s="392"/>
      <c r="B433" s="160"/>
      <c r="C433" s="161"/>
      <c r="D433" s="161"/>
      <c r="E433" s="255"/>
      <c r="F433" s="396">
        <v>0</v>
      </c>
      <c r="G433" s="181"/>
      <c r="H433" s="186"/>
      <c r="I433" s="162"/>
      <c r="J433" s="163"/>
      <c r="K433" s="164"/>
      <c r="L433" s="164"/>
      <c r="M433" s="187"/>
      <c r="N433" s="458"/>
      <c r="O433" s="463"/>
      <c r="P433" s="190"/>
      <c r="Q433" s="165"/>
      <c r="R433" s="166"/>
      <c r="S433" s="191"/>
      <c r="T433" s="195"/>
      <c r="U433" s="167"/>
      <c r="V433" s="196"/>
      <c r="W433" s="199">
        <f t="shared" si="86"/>
        <v>0</v>
      </c>
      <c r="X433" s="344">
        <f>IF(G433&gt;0,HLOOKUP(C433,'Utility Allowances'!$O$33:$S$34,2),0)</f>
        <v>0</v>
      </c>
      <c r="Y433" s="345">
        <f t="shared" si="87"/>
        <v>0</v>
      </c>
      <c r="Z433" s="168">
        <f t="shared" si="88"/>
        <v>0</v>
      </c>
      <c r="AA433" s="346">
        <f t="shared" si="89"/>
        <v>0</v>
      </c>
      <c r="AB433" s="344">
        <f>IF(Y433&gt;0,VLOOKUP($Y433,'Reference Data 2'!$B$7:$C$71,2),0)</f>
        <v>0</v>
      </c>
      <c r="AC433" s="347">
        <f t="shared" si="90"/>
        <v>0</v>
      </c>
      <c r="AD433" s="348">
        <f t="shared" si="91"/>
        <v>0</v>
      </c>
      <c r="AE433" s="349">
        <f>IF(Y433&gt;0,VLOOKUP($Y433,'Reference Data 2'!$B$9:$D$71,3),0)</f>
        <v>0</v>
      </c>
      <c r="AF433" s="347">
        <f t="shared" si="92"/>
        <v>0</v>
      </c>
      <c r="AG433" s="346">
        <f t="shared" si="93"/>
        <v>0</v>
      </c>
      <c r="AH433" s="350">
        <f t="shared" si="94"/>
        <v>0</v>
      </c>
      <c r="AI433" s="351">
        <f t="shared" si="95"/>
        <v>0</v>
      </c>
      <c r="AJ433" s="352">
        <f t="shared" si="96"/>
        <v>0</v>
      </c>
      <c r="AK433" s="349">
        <f>IF(AA433&gt;0,VLOOKUP(C433,'Reference Data 1'!$N$13:$O$17,2),0)</f>
        <v>0</v>
      </c>
      <c r="AL433" s="346">
        <f t="shared" si="97"/>
        <v>0</v>
      </c>
      <c r="AM433" s="353">
        <f t="shared" si="98"/>
        <v>0</v>
      </c>
      <c r="AN433" s="354">
        <f t="shared" si="99"/>
        <v>0</v>
      </c>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3"/>
      <c r="CC433" s="23"/>
      <c r="CD433" s="23"/>
      <c r="CE433" s="23"/>
      <c r="CF433" s="23"/>
      <c r="CG433" s="23"/>
      <c r="CH433" s="23"/>
      <c r="CI433" s="23"/>
      <c r="CJ433" s="23"/>
      <c r="CK433" s="23"/>
      <c r="CL433" s="23"/>
      <c r="CM433" s="23"/>
      <c r="CN433" s="23"/>
      <c r="CO433" s="23"/>
      <c r="CP433" s="23"/>
      <c r="CQ433" s="23"/>
      <c r="CR433" s="23"/>
      <c r="CS433" s="23"/>
      <c r="CT433" s="23"/>
      <c r="CU433" s="23"/>
      <c r="CV433" s="23"/>
      <c r="CW433" s="23"/>
      <c r="CX433" s="23"/>
      <c r="CY433" s="23"/>
      <c r="CZ433" s="23"/>
      <c r="DA433" s="23"/>
      <c r="DB433" s="23"/>
      <c r="DC433" s="23"/>
      <c r="DD433" s="23"/>
      <c r="DE433" s="23"/>
      <c r="DF433" s="23"/>
      <c r="DG433" s="23"/>
      <c r="DH433" s="23"/>
      <c r="DI433" s="23"/>
      <c r="DJ433" s="23"/>
      <c r="DK433" s="23"/>
      <c r="DL433" s="23"/>
      <c r="DM433" s="23"/>
      <c r="DN433" s="23"/>
      <c r="DO433" s="23"/>
      <c r="DP433" s="23"/>
      <c r="DQ433" s="23"/>
      <c r="DR433" s="23"/>
      <c r="DS433" s="23"/>
      <c r="DT433" s="23"/>
      <c r="DU433" s="23"/>
      <c r="DV433" s="23"/>
      <c r="DW433" s="23"/>
      <c r="DX433" s="23"/>
      <c r="DY433" s="23"/>
      <c r="DZ433" s="23"/>
      <c r="EA433" s="23"/>
      <c r="EB433" s="23"/>
      <c r="EC433" s="23"/>
      <c r="ED433" s="23"/>
      <c r="EE433" s="23"/>
      <c r="EF433" s="23"/>
      <c r="EG433" s="23"/>
      <c r="EH433" s="23"/>
      <c r="EI433" s="23"/>
      <c r="EJ433" s="23"/>
      <c r="EK433" s="23"/>
      <c r="EL433" s="23"/>
      <c r="EM433" s="23"/>
      <c r="EN433" s="23"/>
      <c r="EO433" s="23"/>
      <c r="EP433" s="23"/>
      <c r="EQ433" s="23"/>
      <c r="ER433" s="23"/>
      <c r="ES433" s="23"/>
      <c r="ET433" s="23"/>
      <c r="EU433" s="23"/>
      <c r="EV433" s="23"/>
      <c r="EW433" s="23"/>
      <c r="EX433" s="23"/>
      <c r="EY433" s="23"/>
      <c r="EZ433" s="23"/>
      <c r="FA433" s="23"/>
      <c r="FB433" s="23"/>
      <c r="FC433" s="23"/>
      <c r="FD433" s="23"/>
      <c r="FE433" s="23"/>
      <c r="FF433" s="23"/>
      <c r="FG433" s="23"/>
      <c r="FH433" s="23"/>
      <c r="FI433" s="23"/>
      <c r="FJ433" s="23"/>
      <c r="FK433" s="23"/>
      <c r="FL433" s="23"/>
      <c r="FM433" s="23"/>
      <c r="FN433" s="23"/>
      <c r="FO433" s="23"/>
      <c r="FP433" s="23"/>
      <c r="FQ433" s="23"/>
      <c r="FR433" s="23"/>
      <c r="FS433" s="23"/>
      <c r="FT433" s="23"/>
      <c r="FU433" s="23"/>
      <c r="FV433" s="23"/>
      <c r="FW433" s="23"/>
      <c r="FX433" s="23"/>
      <c r="FY433" s="23"/>
      <c r="FZ433" s="23"/>
      <c r="GA433" s="23"/>
      <c r="GB433" s="23"/>
      <c r="GC433" s="23"/>
      <c r="GD433" s="23"/>
      <c r="GE433" s="23"/>
      <c r="GF433" s="23"/>
      <c r="GG433" s="23"/>
      <c r="GH433" s="23"/>
      <c r="GI433" s="23"/>
      <c r="GJ433" s="23"/>
      <c r="GK433" s="23"/>
      <c r="GL433" s="23"/>
      <c r="GM433" s="23"/>
      <c r="GN433" s="23"/>
      <c r="GO433" s="23"/>
      <c r="GP433" s="23"/>
      <c r="GQ433" s="23"/>
      <c r="GR433" s="23"/>
      <c r="GS433" s="23"/>
      <c r="GT433" s="23"/>
      <c r="GU433" s="23"/>
      <c r="GV433" s="23"/>
      <c r="GW433" s="23"/>
      <c r="GX433" s="23"/>
      <c r="GY433" s="23"/>
      <c r="GZ433" s="23"/>
      <c r="HA433" s="23"/>
      <c r="HB433" s="23"/>
      <c r="HC433" s="23"/>
      <c r="HD433" s="23"/>
      <c r="HE433" s="23"/>
      <c r="HF433" s="23"/>
      <c r="HG433" s="23"/>
      <c r="HH433" s="23"/>
      <c r="HI433" s="23"/>
      <c r="HJ433" s="23"/>
      <c r="HK433" s="23"/>
    </row>
    <row r="434" spans="1:219" ht="13.9" customHeight="1">
      <c r="A434" s="392"/>
      <c r="B434" s="160"/>
      <c r="C434" s="161"/>
      <c r="D434" s="161"/>
      <c r="E434" s="255"/>
      <c r="F434" s="396">
        <v>0</v>
      </c>
      <c r="G434" s="181"/>
      <c r="H434" s="186"/>
      <c r="I434" s="162"/>
      <c r="J434" s="163"/>
      <c r="K434" s="164"/>
      <c r="L434" s="164"/>
      <c r="M434" s="187"/>
      <c r="N434" s="458"/>
      <c r="O434" s="463"/>
      <c r="P434" s="190"/>
      <c r="Q434" s="165"/>
      <c r="R434" s="166"/>
      <c r="S434" s="191"/>
      <c r="T434" s="195"/>
      <c r="U434" s="167"/>
      <c r="V434" s="196"/>
      <c r="W434" s="199">
        <f t="shared" si="86"/>
        <v>0</v>
      </c>
      <c r="X434" s="344">
        <f>IF(G434&gt;0,HLOOKUP(C434,'Utility Allowances'!$O$33:$S$34,2),0)</f>
        <v>0</v>
      </c>
      <c r="Y434" s="345">
        <f t="shared" si="87"/>
        <v>0</v>
      </c>
      <c r="Z434" s="168">
        <f t="shared" si="88"/>
        <v>0</v>
      </c>
      <c r="AA434" s="346">
        <f t="shared" si="89"/>
        <v>0</v>
      </c>
      <c r="AB434" s="344">
        <f>IF(Y434&gt;0,VLOOKUP($Y434,'Reference Data 2'!$B$7:$C$71,2),0)</f>
        <v>0</v>
      </c>
      <c r="AC434" s="347">
        <f t="shared" si="90"/>
        <v>0</v>
      </c>
      <c r="AD434" s="348">
        <f t="shared" si="91"/>
        <v>0</v>
      </c>
      <c r="AE434" s="349">
        <f>IF(Y434&gt;0,VLOOKUP($Y434,'Reference Data 2'!$B$9:$D$71,3),0)</f>
        <v>0</v>
      </c>
      <c r="AF434" s="347">
        <f t="shared" si="92"/>
        <v>0</v>
      </c>
      <c r="AG434" s="346">
        <f t="shared" si="93"/>
        <v>0</v>
      </c>
      <c r="AH434" s="350">
        <f t="shared" si="94"/>
        <v>0</v>
      </c>
      <c r="AI434" s="351">
        <f t="shared" si="95"/>
        <v>0</v>
      </c>
      <c r="AJ434" s="352">
        <f t="shared" si="96"/>
        <v>0</v>
      </c>
      <c r="AK434" s="349">
        <f>IF(AA434&gt;0,VLOOKUP(C434,'Reference Data 1'!$N$13:$O$17,2),0)</f>
        <v>0</v>
      </c>
      <c r="AL434" s="346">
        <f t="shared" si="97"/>
        <v>0</v>
      </c>
      <c r="AM434" s="353">
        <f t="shared" si="98"/>
        <v>0</v>
      </c>
      <c r="AN434" s="354">
        <f t="shared" si="99"/>
        <v>0</v>
      </c>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c r="BU434" s="23"/>
      <c r="BV434" s="23"/>
      <c r="BW434" s="23"/>
      <c r="BX434" s="23"/>
      <c r="BY434" s="23"/>
      <c r="BZ434" s="23"/>
      <c r="CA434" s="23"/>
      <c r="CB434" s="23"/>
      <c r="CC434" s="23"/>
      <c r="CD434" s="23"/>
      <c r="CE434" s="23"/>
      <c r="CF434" s="23"/>
      <c r="CG434" s="23"/>
      <c r="CH434" s="23"/>
      <c r="CI434" s="23"/>
      <c r="CJ434" s="23"/>
      <c r="CK434" s="23"/>
      <c r="CL434" s="23"/>
      <c r="CM434" s="23"/>
      <c r="CN434" s="23"/>
      <c r="CO434" s="23"/>
      <c r="CP434" s="23"/>
      <c r="CQ434" s="23"/>
      <c r="CR434" s="23"/>
      <c r="CS434" s="23"/>
      <c r="CT434" s="23"/>
      <c r="CU434" s="23"/>
      <c r="CV434" s="23"/>
      <c r="CW434" s="23"/>
      <c r="CX434" s="23"/>
      <c r="CY434" s="23"/>
      <c r="CZ434" s="23"/>
      <c r="DA434" s="23"/>
      <c r="DB434" s="23"/>
      <c r="DC434" s="23"/>
      <c r="DD434" s="23"/>
      <c r="DE434" s="23"/>
      <c r="DF434" s="23"/>
      <c r="DG434" s="23"/>
      <c r="DH434" s="23"/>
      <c r="DI434" s="23"/>
      <c r="DJ434" s="23"/>
      <c r="DK434" s="23"/>
      <c r="DL434" s="23"/>
      <c r="DM434" s="23"/>
      <c r="DN434" s="23"/>
      <c r="DO434" s="23"/>
      <c r="DP434" s="23"/>
      <c r="DQ434" s="23"/>
      <c r="DR434" s="23"/>
      <c r="DS434" s="23"/>
      <c r="DT434" s="23"/>
      <c r="DU434" s="23"/>
      <c r="DV434" s="23"/>
      <c r="DW434" s="23"/>
      <c r="DX434" s="23"/>
      <c r="DY434" s="23"/>
      <c r="DZ434" s="23"/>
      <c r="EA434" s="23"/>
      <c r="EB434" s="23"/>
      <c r="EC434" s="23"/>
      <c r="ED434" s="23"/>
      <c r="EE434" s="23"/>
      <c r="EF434" s="23"/>
      <c r="EG434" s="23"/>
      <c r="EH434" s="23"/>
      <c r="EI434" s="23"/>
      <c r="EJ434" s="23"/>
      <c r="EK434" s="23"/>
      <c r="EL434" s="23"/>
      <c r="EM434" s="23"/>
      <c r="EN434" s="23"/>
      <c r="EO434" s="23"/>
      <c r="EP434" s="23"/>
      <c r="EQ434" s="23"/>
      <c r="ER434" s="23"/>
      <c r="ES434" s="23"/>
      <c r="ET434" s="23"/>
      <c r="EU434" s="23"/>
      <c r="EV434" s="23"/>
      <c r="EW434" s="23"/>
      <c r="EX434" s="23"/>
      <c r="EY434" s="23"/>
      <c r="EZ434" s="23"/>
      <c r="FA434" s="23"/>
      <c r="FB434" s="23"/>
      <c r="FC434" s="23"/>
      <c r="FD434" s="23"/>
      <c r="FE434" s="23"/>
      <c r="FF434" s="23"/>
      <c r="FG434" s="23"/>
      <c r="FH434" s="23"/>
      <c r="FI434" s="23"/>
      <c r="FJ434" s="23"/>
      <c r="FK434" s="23"/>
      <c r="FL434" s="23"/>
      <c r="FM434" s="23"/>
      <c r="FN434" s="23"/>
      <c r="FO434" s="23"/>
      <c r="FP434" s="23"/>
      <c r="FQ434" s="23"/>
      <c r="FR434" s="23"/>
      <c r="FS434" s="23"/>
      <c r="FT434" s="23"/>
      <c r="FU434" s="23"/>
      <c r="FV434" s="23"/>
      <c r="FW434" s="23"/>
      <c r="FX434" s="23"/>
      <c r="FY434" s="23"/>
      <c r="FZ434" s="23"/>
      <c r="GA434" s="23"/>
      <c r="GB434" s="23"/>
      <c r="GC434" s="23"/>
      <c r="GD434" s="23"/>
      <c r="GE434" s="23"/>
      <c r="GF434" s="23"/>
      <c r="GG434" s="23"/>
      <c r="GH434" s="23"/>
      <c r="GI434" s="23"/>
      <c r="GJ434" s="23"/>
      <c r="GK434" s="23"/>
      <c r="GL434" s="23"/>
      <c r="GM434" s="23"/>
      <c r="GN434" s="23"/>
      <c r="GO434" s="23"/>
      <c r="GP434" s="23"/>
      <c r="GQ434" s="23"/>
      <c r="GR434" s="23"/>
      <c r="GS434" s="23"/>
      <c r="GT434" s="23"/>
      <c r="GU434" s="23"/>
      <c r="GV434" s="23"/>
      <c r="GW434" s="23"/>
      <c r="GX434" s="23"/>
      <c r="GY434" s="23"/>
      <c r="GZ434" s="23"/>
      <c r="HA434" s="23"/>
      <c r="HB434" s="23"/>
      <c r="HC434" s="23"/>
      <c r="HD434" s="23"/>
      <c r="HE434" s="23"/>
      <c r="HF434" s="23"/>
      <c r="HG434" s="23"/>
      <c r="HH434" s="23"/>
      <c r="HI434" s="23"/>
      <c r="HJ434" s="23"/>
      <c r="HK434" s="23"/>
    </row>
    <row r="435" spans="1:219" ht="13.9" customHeight="1">
      <c r="A435" s="392"/>
      <c r="B435" s="160"/>
      <c r="C435" s="161"/>
      <c r="D435" s="161"/>
      <c r="E435" s="255"/>
      <c r="F435" s="396">
        <v>0</v>
      </c>
      <c r="G435" s="181"/>
      <c r="H435" s="186"/>
      <c r="I435" s="162"/>
      <c r="J435" s="163"/>
      <c r="K435" s="164"/>
      <c r="L435" s="164"/>
      <c r="M435" s="187"/>
      <c r="N435" s="458"/>
      <c r="O435" s="463"/>
      <c r="P435" s="190"/>
      <c r="Q435" s="165"/>
      <c r="R435" s="166"/>
      <c r="S435" s="191"/>
      <c r="T435" s="195"/>
      <c r="U435" s="167"/>
      <c r="V435" s="196"/>
      <c r="W435" s="199">
        <f t="shared" si="86"/>
        <v>0</v>
      </c>
      <c r="X435" s="344">
        <f>IF(G435&gt;0,HLOOKUP(C435,'Utility Allowances'!$O$33:$S$34,2),0)</f>
        <v>0</v>
      </c>
      <c r="Y435" s="345">
        <f t="shared" si="87"/>
        <v>0</v>
      </c>
      <c r="Z435" s="168">
        <f t="shared" si="88"/>
        <v>0</v>
      </c>
      <c r="AA435" s="346">
        <f t="shared" si="89"/>
        <v>0</v>
      </c>
      <c r="AB435" s="344">
        <f>IF(Y435&gt;0,VLOOKUP($Y435,'Reference Data 2'!$B$7:$C$71,2),0)</f>
        <v>0</v>
      </c>
      <c r="AC435" s="347">
        <f t="shared" si="90"/>
        <v>0</v>
      </c>
      <c r="AD435" s="348">
        <f t="shared" si="91"/>
        <v>0</v>
      </c>
      <c r="AE435" s="349">
        <f>IF(Y435&gt;0,VLOOKUP($Y435,'Reference Data 2'!$B$9:$D$71,3),0)</f>
        <v>0</v>
      </c>
      <c r="AF435" s="347">
        <f t="shared" si="92"/>
        <v>0</v>
      </c>
      <c r="AG435" s="346">
        <f t="shared" si="93"/>
        <v>0</v>
      </c>
      <c r="AH435" s="350">
        <f t="shared" si="94"/>
        <v>0</v>
      </c>
      <c r="AI435" s="351">
        <f t="shared" si="95"/>
        <v>0</v>
      </c>
      <c r="AJ435" s="352">
        <f t="shared" si="96"/>
        <v>0</v>
      </c>
      <c r="AK435" s="349">
        <f>IF(AA435&gt;0,VLOOKUP(C435,'Reference Data 1'!$N$13:$O$17,2),0)</f>
        <v>0</v>
      </c>
      <c r="AL435" s="346">
        <f t="shared" si="97"/>
        <v>0</v>
      </c>
      <c r="AM435" s="353">
        <f t="shared" si="98"/>
        <v>0</v>
      </c>
      <c r="AN435" s="354">
        <f t="shared" si="99"/>
        <v>0</v>
      </c>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3"/>
      <c r="CC435" s="23"/>
      <c r="CD435" s="23"/>
      <c r="CE435" s="23"/>
      <c r="CF435" s="23"/>
      <c r="CG435" s="23"/>
      <c r="CH435" s="23"/>
      <c r="CI435" s="23"/>
      <c r="CJ435" s="23"/>
      <c r="CK435" s="23"/>
      <c r="CL435" s="23"/>
      <c r="CM435" s="23"/>
      <c r="CN435" s="23"/>
      <c r="CO435" s="23"/>
      <c r="CP435" s="23"/>
      <c r="CQ435" s="23"/>
      <c r="CR435" s="23"/>
      <c r="CS435" s="23"/>
      <c r="CT435" s="23"/>
      <c r="CU435" s="23"/>
      <c r="CV435" s="23"/>
      <c r="CW435" s="23"/>
      <c r="CX435" s="23"/>
      <c r="CY435" s="23"/>
      <c r="CZ435" s="23"/>
      <c r="DA435" s="23"/>
      <c r="DB435" s="23"/>
      <c r="DC435" s="23"/>
      <c r="DD435" s="23"/>
      <c r="DE435" s="23"/>
      <c r="DF435" s="23"/>
      <c r="DG435" s="23"/>
      <c r="DH435" s="23"/>
      <c r="DI435" s="23"/>
      <c r="DJ435" s="23"/>
      <c r="DK435" s="23"/>
      <c r="DL435" s="23"/>
      <c r="DM435" s="23"/>
      <c r="DN435" s="23"/>
      <c r="DO435" s="23"/>
      <c r="DP435" s="23"/>
      <c r="DQ435" s="23"/>
      <c r="DR435" s="23"/>
      <c r="DS435" s="23"/>
      <c r="DT435" s="23"/>
      <c r="DU435" s="23"/>
      <c r="DV435" s="23"/>
      <c r="DW435" s="23"/>
      <c r="DX435" s="23"/>
      <c r="DY435" s="23"/>
      <c r="DZ435" s="23"/>
      <c r="EA435" s="23"/>
      <c r="EB435" s="23"/>
      <c r="EC435" s="23"/>
      <c r="ED435" s="23"/>
      <c r="EE435" s="23"/>
      <c r="EF435" s="23"/>
      <c r="EG435" s="23"/>
      <c r="EH435" s="23"/>
      <c r="EI435" s="23"/>
      <c r="EJ435" s="23"/>
      <c r="EK435" s="23"/>
      <c r="EL435" s="23"/>
      <c r="EM435" s="23"/>
      <c r="EN435" s="23"/>
      <c r="EO435" s="23"/>
      <c r="EP435" s="23"/>
      <c r="EQ435" s="23"/>
      <c r="ER435" s="23"/>
      <c r="ES435" s="23"/>
      <c r="ET435" s="23"/>
      <c r="EU435" s="23"/>
      <c r="EV435" s="23"/>
      <c r="EW435" s="23"/>
      <c r="EX435" s="23"/>
      <c r="EY435" s="23"/>
      <c r="EZ435" s="23"/>
      <c r="FA435" s="23"/>
      <c r="FB435" s="23"/>
      <c r="FC435" s="23"/>
      <c r="FD435" s="23"/>
      <c r="FE435" s="23"/>
      <c r="FF435" s="23"/>
      <c r="FG435" s="23"/>
      <c r="FH435" s="23"/>
      <c r="FI435" s="23"/>
      <c r="FJ435" s="23"/>
      <c r="FK435" s="23"/>
      <c r="FL435" s="23"/>
      <c r="FM435" s="23"/>
      <c r="FN435" s="23"/>
      <c r="FO435" s="23"/>
      <c r="FP435" s="23"/>
      <c r="FQ435" s="23"/>
      <c r="FR435" s="23"/>
      <c r="FS435" s="23"/>
      <c r="FT435" s="23"/>
      <c r="FU435" s="23"/>
      <c r="FV435" s="23"/>
      <c r="FW435" s="23"/>
      <c r="FX435" s="23"/>
      <c r="FY435" s="23"/>
      <c r="FZ435" s="23"/>
      <c r="GA435" s="23"/>
      <c r="GB435" s="23"/>
      <c r="GC435" s="23"/>
      <c r="GD435" s="23"/>
      <c r="GE435" s="23"/>
      <c r="GF435" s="23"/>
      <c r="GG435" s="23"/>
      <c r="GH435" s="23"/>
      <c r="GI435" s="23"/>
      <c r="GJ435" s="23"/>
      <c r="GK435" s="23"/>
      <c r="GL435" s="23"/>
      <c r="GM435" s="23"/>
      <c r="GN435" s="23"/>
      <c r="GO435" s="23"/>
      <c r="GP435" s="23"/>
      <c r="GQ435" s="23"/>
      <c r="GR435" s="23"/>
      <c r="GS435" s="23"/>
      <c r="GT435" s="23"/>
      <c r="GU435" s="23"/>
      <c r="GV435" s="23"/>
      <c r="GW435" s="23"/>
      <c r="GX435" s="23"/>
      <c r="GY435" s="23"/>
      <c r="GZ435" s="23"/>
      <c r="HA435" s="23"/>
      <c r="HB435" s="23"/>
      <c r="HC435" s="23"/>
      <c r="HD435" s="23"/>
      <c r="HE435" s="23"/>
      <c r="HF435" s="23"/>
      <c r="HG435" s="23"/>
      <c r="HH435" s="23"/>
      <c r="HI435" s="23"/>
      <c r="HJ435" s="23"/>
      <c r="HK435" s="23"/>
    </row>
    <row r="436" spans="1:219" ht="13.9" customHeight="1">
      <c r="A436" s="392"/>
      <c r="B436" s="160"/>
      <c r="C436" s="161"/>
      <c r="D436" s="161"/>
      <c r="E436" s="255"/>
      <c r="F436" s="396">
        <v>0</v>
      </c>
      <c r="G436" s="181"/>
      <c r="H436" s="186"/>
      <c r="I436" s="162"/>
      <c r="J436" s="163"/>
      <c r="K436" s="164"/>
      <c r="L436" s="164"/>
      <c r="M436" s="187"/>
      <c r="N436" s="458"/>
      <c r="O436" s="463"/>
      <c r="P436" s="190"/>
      <c r="Q436" s="165"/>
      <c r="R436" s="166"/>
      <c r="S436" s="191"/>
      <c r="T436" s="195"/>
      <c r="U436" s="167"/>
      <c r="V436" s="196"/>
      <c r="W436" s="199">
        <f t="shared" si="86"/>
        <v>0</v>
      </c>
      <c r="X436" s="344">
        <f>IF(G436&gt;0,HLOOKUP(C436,'Utility Allowances'!$O$33:$S$34,2),0)</f>
        <v>0</v>
      </c>
      <c r="Y436" s="345">
        <f t="shared" si="87"/>
        <v>0</v>
      </c>
      <c r="Z436" s="168">
        <f t="shared" si="88"/>
        <v>0</v>
      </c>
      <c r="AA436" s="346">
        <f t="shared" si="89"/>
        <v>0</v>
      </c>
      <c r="AB436" s="344">
        <f>IF(Y436&gt;0,VLOOKUP($Y436,'Reference Data 2'!$B$7:$C$71,2),0)</f>
        <v>0</v>
      </c>
      <c r="AC436" s="347">
        <f t="shared" si="90"/>
        <v>0</v>
      </c>
      <c r="AD436" s="348">
        <f t="shared" si="91"/>
        <v>0</v>
      </c>
      <c r="AE436" s="349">
        <f>IF(Y436&gt;0,VLOOKUP($Y436,'Reference Data 2'!$B$9:$D$71,3),0)</f>
        <v>0</v>
      </c>
      <c r="AF436" s="347">
        <f t="shared" si="92"/>
        <v>0</v>
      </c>
      <c r="AG436" s="346">
        <f t="shared" si="93"/>
        <v>0</v>
      </c>
      <c r="AH436" s="350">
        <f t="shared" si="94"/>
        <v>0</v>
      </c>
      <c r="AI436" s="351">
        <f t="shared" si="95"/>
        <v>0</v>
      </c>
      <c r="AJ436" s="352">
        <f t="shared" si="96"/>
        <v>0</v>
      </c>
      <c r="AK436" s="349">
        <f>IF(AA436&gt;0,VLOOKUP(C436,'Reference Data 1'!$N$13:$O$17,2),0)</f>
        <v>0</v>
      </c>
      <c r="AL436" s="346">
        <f t="shared" si="97"/>
        <v>0</v>
      </c>
      <c r="AM436" s="353">
        <f t="shared" si="98"/>
        <v>0</v>
      </c>
      <c r="AN436" s="354">
        <f t="shared" si="99"/>
        <v>0</v>
      </c>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c r="DK436" s="23"/>
      <c r="DL436" s="23"/>
      <c r="DM436" s="23"/>
      <c r="DN436" s="23"/>
      <c r="DO436" s="23"/>
      <c r="DP436" s="23"/>
      <c r="DQ436" s="23"/>
      <c r="DR436" s="23"/>
      <c r="DS436" s="23"/>
      <c r="DT436" s="23"/>
      <c r="DU436" s="23"/>
      <c r="DV436" s="23"/>
      <c r="DW436" s="23"/>
      <c r="DX436" s="23"/>
      <c r="DY436" s="23"/>
      <c r="DZ436" s="23"/>
      <c r="EA436" s="23"/>
      <c r="EB436" s="23"/>
      <c r="EC436" s="23"/>
      <c r="ED436" s="23"/>
      <c r="EE436" s="23"/>
      <c r="EF436" s="23"/>
      <c r="EG436" s="23"/>
      <c r="EH436" s="23"/>
      <c r="EI436" s="23"/>
      <c r="EJ436" s="23"/>
      <c r="EK436" s="23"/>
      <c r="EL436" s="23"/>
      <c r="EM436" s="23"/>
      <c r="EN436" s="23"/>
      <c r="EO436" s="23"/>
      <c r="EP436" s="23"/>
      <c r="EQ436" s="23"/>
      <c r="ER436" s="23"/>
      <c r="ES436" s="23"/>
      <c r="ET436" s="23"/>
      <c r="EU436" s="23"/>
      <c r="EV436" s="23"/>
      <c r="EW436" s="23"/>
      <c r="EX436" s="23"/>
      <c r="EY436" s="23"/>
      <c r="EZ436" s="23"/>
      <c r="FA436" s="23"/>
      <c r="FB436" s="23"/>
      <c r="FC436" s="23"/>
      <c r="FD436" s="23"/>
      <c r="FE436" s="23"/>
      <c r="FF436" s="23"/>
      <c r="FG436" s="23"/>
      <c r="FH436" s="23"/>
      <c r="FI436" s="23"/>
      <c r="FJ436" s="23"/>
      <c r="FK436" s="23"/>
      <c r="FL436" s="23"/>
      <c r="FM436" s="23"/>
      <c r="FN436" s="23"/>
      <c r="FO436" s="23"/>
      <c r="FP436" s="23"/>
      <c r="FQ436" s="23"/>
      <c r="FR436" s="23"/>
      <c r="FS436" s="23"/>
      <c r="FT436" s="23"/>
      <c r="FU436" s="23"/>
      <c r="FV436" s="23"/>
      <c r="FW436" s="23"/>
      <c r="FX436" s="23"/>
      <c r="FY436" s="23"/>
      <c r="FZ436" s="23"/>
      <c r="GA436" s="23"/>
      <c r="GB436" s="23"/>
      <c r="GC436" s="23"/>
      <c r="GD436" s="23"/>
      <c r="GE436" s="23"/>
      <c r="GF436" s="23"/>
      <c r="GG436" s="23"/>
      <c r="GH436" s="23"/>
      <c r="GI436" s="23"/>
      <c r="GJ436" s="23"/>
      <c r="GK436" s="23"/>
      <c r="GL436" s="23"/>
      <c r="GM436" s="23"/>
      <c r="GN436" s="23"/>
      <c r="GO436" s="23"/>
      <c r="GP436" s="23"/>
      <c r="GQ436" s="23"/>
      <c r="GR436" s="23"/>
      <c r="GS436" s="23"/>
      <c r="GT436" s="23"/>
      <c r="GU436" s="23"/>
      <c r="GV436" s="23"/>
      <c r="GW436" s="23"/>
      <c r="GX436" s="23"/>
      <c r="GY436" s="23"/>
      <c r="GZ436" s="23"/>
      <c r="HA436" s="23"/>
      <c r="HB436" s="23"/>
      <c r="HC436" s="23"/>
      <c r="HD436" s="23"/>
      <c r="HE436" s="23"/>
      <c r="HF436" s="23"/>
      <c r="HG436" s="23"/>
      <c r="HH436" s="23"/>
      <c r="HI436" s="23"/>
      <c r="HJ436" s="23"/>
      <c r="HK436" s="23"/>
    </row>
    <row r="437" spans="1:219" ht="13.9" customHeight="1">
      <c r="A437" s="392"/>
      <c r="B437" s="160"/>
      <c r="C437" s="161"/>
      <c r="D437" s="161"/>
      <c r="E437" s="255"/>
      <c r="F437" s="396">
        <v>0</v>
      </c>
      <c r="G437" s="181"/>
      <c r="H437" s="186"/>
      <c r="I437" s="162"/>
      <c r="J437" s="163"/>
      <c r="K437" s="164"/>
      <c r="L437" s="164"/>
      <c r="M437" s="187"/>
      <c r="N437" s="458"/>
      <c r="O437" s="463"/>
      <c r="P437" s="190"/>
      <c r="Q437" s="165"/>
      <c r="R437" s="166"/>
      <c r="S437" s="191"/>
      <c r="T437" s="195"/>
      <c r="U437" s="167"/>
      <c r="V437" s="196"/>
      <c r="W437" s="199">
        <f t="shared" si="86"/>
        <v>0</v>
      </c>
      <c r="X437" s="344">
        <f>IF(G437&gt;0,HLOOKUP(C437,'Utility Allowances'!$O$33:$S$34,2),0)</f>
        <v>0</v>
      </c>
      <c r="Y437" s="345">
        <f t="shared" si="87"/>
        <v>0</v>
      </c>
      <c r="Z437" s="168">
        <f t="shared" si="88"/>
        <v>0</v>
      </c>
      <c r="AA437" s="346">
        <f t="shared" si="89"/>
        <v>0</v>
      </c>
      <c r="AB437" s="344">
        <f>IF(Y437&gt;0,VLOOKUP($Y437,'Reference Data 2'!$B$7:$C$71,2),0)</f>
        <v>0</v>
      </c>
      <c r="AC437" s="347">
        <f t="shared" si="90"/>
        <v>0</v>
      </c>
      <c r="AD437" s="348">
        <f t="shared" si="91"/>
        <v>0</v>
      </c>
      <c r="AE437" s="349">
        <f>IF(Y437&gt;0,VLOOKUP($Y437,'Reference Data 2'!$B$9:$D$71,3),0)</f>
        <v>0</v>
      </c>
      <c r="AF437" s="347">
        <f t="shared" si="92"/>
        <v>0</v>
      </c>
      <c r="AG437" s="346">
        <f t="shared" si="93"/>
        <v>0</v>
      </c>
      <c r="AH437" s="350">
        <f t="shared" si="94"/>
        <v>0</v>
      </c>
      <c r="AI437" s="351">
        <f t="shared" si="95"/>
        <v>0</v>
      </c>
      <c r="AJ437" s="352">
        <f t="shared" si="96"/>
        <v>0</v>
      </c>
      <c r="AK437" s="349">
        <f>IF(AA437&gt;0,VLOOKUP(C437,'Reference Data 1'!$N$13:$O$17,2),0)</f>
        <v>0</v>
      </c>
      <c r="AL437" s="346">
        <f t="shared" si="97"/>
        <v>0</v>
      </c>
      <c r="AM437" s="353">
        <f t="shared" si="98"/>
        <v>0</v>
      </c>
      <c r="AN437" s="354">
        <f t="shared" si="99"/>
        <v>0</v>
      </c>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c r="CR437" s="23"/>
      <c r="CS437" s="23"/>
      <c r="CT437" s="23"/>
      <c r="CU437" s="23"/>
      <c r="CV437" s="23"/>
      <c r="CW437" s="23"/>
      <c r="CX437" s="23"/>
      <c r="CY437" s="23"/>
      <c r="CZ437" s="23"/>
      <c r="DA437" s="23"/>
      <c r="DB437" s="23"/>
      <c r="DC437" s="23"/>
      <c r="DD437" s="23"/>
      <c r="DE437" s="23"/>
      <c r="DF437" s="23"/>
      <c r="DG437" s="23"/>
      <c r="DH437" s="23"/>
      <c r="DI437" s="23"/>
      <c r="DJ437" s="23"/>
      <c r="DK437" s="23"/>
      <c r="DL437" s="23"/>
      <c r="DM437" s="23"/>
      <c r="DN437" s="23"/>
      <c r="DO437" s="23"/>
      <c r="DP437" s="23"/>
      <c r="DQ437" s="23"/>
      <c r="DR437" s="23"/>
      <c r="DS437" s="23"/>
      <c r="DT437" s="23"/>
      <c r="DU437" s="23"/>
      <c r="DV437" s="23"/>
      <c r="DW437" s="23"/>
      <c r="DX437" s="23"/>
      <c r="DY437" s="23"/>
      <c r="DZ437" s="23"/>
      <c r="EA437" s="23"/>
      <c r="EB437" s="23"/>
      <c r="EC437" s="23"/>
      <c r="ED437" s="23"/>
      <c r="EE437" s="23"/>
      <c r="EF437" s="23"/>
      <c r="EG437" s="23"/>
      <c r="EH437" s="23"/>
      <c r="EI437" s="23"/>
      <c r="EJ437" s="23"/>
      <c r="EK437" s="23"/>
      <c r="EL437" s="23"/>
      <c r="EM437" s="23"/>
      <c r="EN437" s="23"/>
      <c r="EO437" s="23"/>
      <c r="EP437" s="23"/>
      <c r="EQ437" s="23"/>
      <c r="ER437" s="23"/>
      <c r="ES437" s="23"/>
      <c r="ET437" s="23"/>
      <c r="EU437" s="23"/>
      <c r="EV437" s="23"/>
      <c r="EW437" s="23"/>
      <c r="EX437" s="23"/>
      <c r="EY437" s="23"/>
      <c r="EZ437" s="23"/>
      <c r="FA437" s="23"/>
      <c r="FB437" s="23"/>
      <c r="FC437" s="23"/>
      <c r="FD437" s="23"/>
      <c r="FE437" s="23"/>
      <c r="FF437" s="23"/>
      <c r="FG437" s="23"/>
      <c r="FH437" s="23"/>
      <c r="FI437" s="23"/>
      <c r="FJ437" s="23"/>
      <c r="FK437" s="23"/>
      <c r="FL437" s="23"/>
      <c r="FM437" s="23"/>
      <c r="FN437" s="23"/>
      <c r="FO437" s="23"/>
      <c r="FP437" s="23"/>
      <c r="FQ437" s="23"/>
      <c r="FR437" s="23"/>
      <c r="FS437" s="23"/>
      <c r="FT437" s="23"/>
      <c r="FU437" s="23"/>
      <c r="FV437" s="23"/>
      <c r="FW437" s="23"/>
      <c r="FX437" s="23"/>
      <c r="FY437" s="23"/>
      <c r="FZ437" s="23"/>
      <c r="GA437" s="23"/>
      <c r="GB437" s="23"/>
      <c r="GC437" s="23"/>
      <c r="GD437" s="23"/>
      <c r="GE437" s="23"/>
      <c r="GF437" s="23"/>
      <c r="GG437" s="23"/>
      <c r="GH437" s="23"/>
      <c r="GI437" s="23"/>
      <c r="GJ437" s="23"/>
      <c r="GK437" s="23"/>
      <c r="GL437" s="23"/>
      <c r="GM437" s="23"/>
      <c r="GN437" s="23"/>
      <c r="GO437" s="23"/>
      <c r="GP437" s="23"/>
      <c r="GQ437" s="23"/>
      <c r="GR437" s="23"/>
      <c r="GS437" s="23"/>
      <c r="GT437" s="23"/>
      <c r="GU437" s="23"/>
      <c r="GV437" s="23"/>
      <c r="GW437" s="23"/>
      <c r="GX437" s="23"/>
      <c r="GY437" s="23"/>
      <c r="GZ437" s="23"/>
      <c r="HA437" s="23"/>
      <c r="HB437" s="23"/>
      <c r="HC437" s="23"/>
      <c r="HD437" s="23"/>
      <c r="HE437" s="23"/>
      <c r="HF437" s="23"/>
      <c r="HG437" s="23"/>
      <c r="HH437" s="23"/>
      <c r="HI437" s="23"/>
      <c r="HJ437" s="23"/>
      <c r="HK437" s="23"/>
    </row>
    <row r="438" spans="1:219" ht="13.9" customHeight="1">
      <c r="A438" s="392"/>
      <c r="B438" s="160"/>
      <c r="C438" s="161"/>
      <c r="D438" s="161"/>
      <c r="E438" s="255"/>
      <c r="F438" s="396">
        <v>0</v>
      </c>
      <c r="G438" s="181"/>
      <c r="H438" s="186"/>
      <c r="I438" s="162"/>
      <c r="J438" s="163"/>
      <c r="K438" s="164"/>
      <c r="L438" s="164"/>
      <c r="M438" s="187"/>
      <c r="N438" s="458"/>
      <c r="O438" s="463"/>
      <c r="P438" s="190"/>
      <c r="Q438" s="165"/>
      <c r="R438" s="166"/>
      <c r="S438" s="191"/>
      <c r="T438" s="195"/>
      <c r="U438" s="167"/>
      <c r="V438" s="196"/>
      <c r="W438" s="199">
        <f t="shared" si="86"/>
        <v>0</v>
      </c>
      <c r="X438" s="344">
        <f>IF(G438&gt;0,HLOOKUP(C438,'Utility Allowances'!$O$33:$S$34,2),0)</f>
        <v>0</v>
      </c>
      <c r="Y438" s="345">
        <f t="shared" si="87"/>
        <v>0</v>
      </c>
      <c r="Z438" s="168">
        <f t="shared" si="88"/>
        <v>0</v>
      </c>
      <c r="AA438" s="346">
        <f t="shared" si="89"/>
        <v>0</v>
      </c>
      <c r="AB438" s="344">
        <f>IF(Y438&gt;0,VLOOKUP($Y438,'Reference Data 2'!$B$7:$C$71,2),0)</f>
        <v>0</v>
      </c>
      <c r="AC438" s="347">
        <f t="shared" si="90"/>
        <v>0</v>
      </c>
      <c r="AD438" s="348">
        <f t="shared" si="91"/>
        <v>0</v>
      </c>
      <c r="AE438" s="349">
        <f>IF(Y438&gt;0,VLOOKUP($Y438,'Reference Data 2'!$B$9:$D$71,3),0)</f>
        <v>0</v>
      </c>
      <c r="AF438" s="347">
        <f t="shared" si="92"/>
        <v>0</v>
      </c>
      <c r="AG438" s="346">
        <f t="shared" si="93"/>
        <v>0</v>
      </c>
      <c r="AH438" s="350">
        <f t="shared" si="94"/>
        <v>0</v>
      </c>
      <c r="AI438" s="351">
        <f t="shared" si="95"/>
        <v>0</v>
      </c>
      <c r="AJ438" s="352">
        <f t="shared" si="96"/>
        <v>0</v>
      </c>
      <c r="AK438" s="349">
        <f>IF(AA438&gt;0,VLOOKUP(C438,'Reference Data 1'!$N$13:$O$17,2),0)</f>
        <v>0</v>
      </c>
      <c r="AL438" s="346">
        <f t="shared" si="97"/>
        <v>0</v>
      </c>
      <c r="AM438" s="353">
        <f t="shared" si="98"/>
        <v>0</v>
      </c>
      <c r="AN438" s="354">
        <f t="shared" si="99"/>
        <v>0</v>
      </c>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3"/>
      <c r="CC438" s="23"/>
      <c r="CD438" s="23"/>
      <c r="CE438" s="23"/>
      <c r="CF438" s="23"/>
      <c r="CG438" s="23"/>
      <c r="CH438" s="23"/>
      <c r="CI438" s="23"/>
      <c r="CJ438" s="23"/>
      <c r="CK438" s="23"/>
      <c r="CL438" s="23"/>
      <c r="CM438" s="23"/>
      <c r="CN438" s="23"/>
      <c r="CO438" s="23"/>
      <c r="CP438" s="23"/>
      <c r="CQ438" s="23"/>
      <c r="CR438" s="23"/>
      <c r="CS438" s="23"/>
      <c r="CT438" s="23"/>
      <c r="CU438" s="23"/>
      <c r="CV438" s="23"/>
      <c r="CW438" s="23"/>
      <c r="CX438" s="23"/>
      <c r="CY438" s="23"/>
      <c r="CZ438" s="23"/>
      <c r="DA438" s="23"/>
      <c r="DB438" s="23"/>
      <c r="DC438" s="23"/>
      <c r="DD438" s="23"/>
      <c r="DE438" s="23"/>
      <c r="DF438" s="23"/>
      <c r="DG438" s="23"/>
      <c r="DH438" s="23"/>
      <c r="DI438" s="23"/>
      <c r="DJ438" s="23"/>
      <c r="DK438" s="23"/>
      <c r="DL438" s="23"/>
      <c r="DM438" s="23"/>
      <c r="DN438" s="23"/>
      <c r="DO438" s="23"/>
      <c r="DP438" s="23"/>
      <c r="DQ438" s="23"/>
      <c r="DR438" s="23"/>
      <c r="DS438" s="23"/>
      <c r="DT438" s="23"/>
      <c r="DU438" s="23"/>
      <c r="DV438" s="23"/>
      <c r="DW438" s="23"/>
      <c r="DX438" s="23"/>
      <c r="DY438" s="23"/>
      <c r="DZ438" s="23"/>
      <c r="EA438" s="23"/>
      <c r="EB438" s="23"/>
      <c r="EC438" s="23"/>
      <c r="ED438" s="23"/>
      <c r="EE438" s="23"/>
      <c r="EF438" s="23"/>
      <c r="EG438" s="23"/>
      <c r="EH438" s="23"/>
      <c r="EI438" s="23"/>
      <c r="EJ438" s="23"/>
      <c r="EK438" s="23"/>
      <c r="EL438" s="23"/>
      <c r="EM438" s="23"/>
      <c r="EN438" s="23"/>
      <c r="EO438" s="23"/>
      <c r="EP438" s="23"/>
      <c r="EQ438" s="23"/>
      <c r="ER438" s="23"/>
      <c r="ES438" s="23"/>
      <c r="ET438" s="23"/>
      <c r="EU438" s="23"/>
      <c r="EV438" s="23"/>
      <c r="EW438" s="23"/>
      <c r="EX438" s="23"/>
      <c r="EY438" s="23"/>
      <c r="EZ438" s="23"/>
      <c r="FA438" s="23"/>
      <c r="FB438" s="23"/>
      <c r="FC438" s="23"/>
      <c r="FD438" s="23"/>
      <c r="FE438" s="23"/>
      <c r="FF438" s="23"/>
      <c r="FG438" s="23"/>
      <c r="FH438" s="23"/>
      <c r="FI438" s="23"/>
      <c r="FJ438" s="23"/>
      <c r="FK438" s="23"/>
      <c r="FL438" s="23"/>
      <c r="FM438" s="23"/>
      <c r="FN438" s="23"/>
      <c r="FO438" s="23"/>
      <c r="FP438" s="23"/>
      <c r="FQ438" s="23"/>
      <c r="FR438" s="23"/>
      <c r="FS438" s="23"/>
      <c r="FT438" s="23"/>
      <c r="FU438" s="23"/>
      <c r="FV438" s="23"/>
      <c r="FW438" s="23"/>
      <c r="FX438" s="23"/>
      <c r="FY438" s="23"/>
      <c r="FZ438" s="23"/>
      <c r="GA438" s="23"/>
      <c r="GB438" s="23"/>
      <c r="GC438" s="23"/>
      <c r="GD438" s="23"/>
      <c r="GE438" s="23"/>
      <c r="GF438" s="23"/>
      <c r="GG438" s="23"/>
      <c r="GH438" s="23"/>
      <c r="GI438" s="23"/>
      <c r="GJ438" s="23"/>
      <c r="GK438" s="23"/>
      <c r="GL438" s="23"/>
      <c r="GM438" s="23"/>
      <c r="GN438" s="23"/>
      <c r="GO438" s="23"/>
      <c r="GP438" s="23"/>
      <c r="GQ438" s="23"/>
      <c r="GR438" s="23"/>
      <c r="GS438" s="23"/>
      <c r="GT438" s="23"/>
      <c r="GU438" s="23"/>
      <c r="GV438" s="23"/>
      <c r="GW438" s="23"/>
      <c r="GX438" s="23"/>
      <c r="GY438" s="23"/>
      <c r="GZ438" s="23"/>
      <c r="HA438" s="23"/>
      <c r="HB438" s="23"/>
      <c r="HC438" s="23"/>
      <c r="HD438" s="23"/>
      <c r="HE438" s="23"/>
      <c r="HF438" s="23"/>
      <c r="HG438" s="23"/>
      <c r="HH438" s="23"/>
      <c r="HI438" s="23"/>
      <c r="HJ438" s="23"/>
      <c r="HK438" s="23"/>
    </row>
    <row r="439" spans="1:219" ht="13.9" customHeight="1">
      <c r="A439" s="392"/>
      <c r="B439" s="160"/>
      <c r="C439" s="161"/>
      <c r="D439" s="161"/>
      <c r="E439" s="255"/>
      <c r="F439" s="396">
        <v>0</v>
      </c>
      <c r="G439" s="181"/>
      <c r="H439" s="186"/>
      <c r="I439" s="162"/>
      <c r="J439" s="163"/>
      <c r="K439" s="164"/>
      <c r="L439" s="164"/>
      <c r="M439" s="187"/>
      <c r="N439" s="458"/>
      <c r="O439" s="463"/>
      <c r="P439" s="190"/>
      <c r="Q439" s="165"/>
      <c r="R439" s="166"/>
      <c r="S439" s="191"/>
      <c r="T439" s="195"/>
      <c r="U439" s="167"/>
      <c r="V439" s="196"/>
      <c r="W439" s="199">
        <f t="shared" si="86"/>
        <v>0</v>
      </c>
      <c r="X439" s="344">
        <f>IF(G439&gt;0,HLOOKUP(C439,'Utility Allowances'!$O$33:$S$34,2),0)</f>
        <v>0</v>
      </c>
      <c r="Y439" s="345">
        <f t="shared" si="87"/>
        <v>0</v>
      </c>
      <c r="Z439" s="168">
        <f t="shared" si="88"/>
        <v>0</v>
      </c>
      <c r="AA439" s="346">
        <f t="shared" si="89"/>
        <v>0</v>
      </c>
      <c r="AB439" s="344">
        <f>IF(Y439&gt;0,VLOOKUP($Y439,'Reference Data 2'!$B$7:$C$71,2),0)</f>
        <v>0</v>
      </c>
      <c r="AC439" s="347">
        <f t="shared" si="90"/>
        <v>0</v>
      </c>
      <c r="AD439" s="348">
        <f t="shared" si="91"/>
        <v>0</v>
      </c>
      <c r="AE439" s="349">
        <f>IF(Y439&gt;0,VLOOKUP($Y439,'Reference Data 2'!$B$9:$D$71,3),0)</f>
        <v>0</v>
      </c>
      <c r="AF439" s="347">
        <f t="shared" si="92"/>
        <v>0</v>
      </c>
      <c r="AG439" s="346">
        <f t="shared" si="93"/>
        <v>0</v>
      </c>
      <c r="AH439" s="350">
        <f t="shared" si="94"/>
        <v>0</v>
      </c>
      <c r="AI439" s="351">
        <f t="shared" si="95"/>
        <v>0</v>
      </c>
      <c r="AJ439" s="352">
        <f t="shared" si="96"/>
        <v>0</v>
      </c>
      <c r="AK439" s="349">
        <f>IF(AA439&gt;0,VLOOKUP(C439,'Reference Data 1'!$N$13:$O$17,2),0)</f>
        <v>0</v>
      </c>
      <c r="AL439" s="346">
        <f t="shared" si="97"/>
        <v>0</v>
      </c>
      <c r="AM439" s="353">
        <f t="shared" si="98"/>
        <v>0</v>
      </c>
      <c r="AN439" s="354">
        <f t="shared" si="99"/>
        <v>0</v>
      </c>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c r="DK439" s="23"/>
      <c r="DL439" s="23"/>
      <c r="DM439" s="23"/>
      <c r="DN439" s="23"/>
      <c r="DO439" s="23"/>
      <c r="DP439" s="23"/>
      <c r="DQ439" s="23"/>
      <c r="DR439" s="23"/>
      <c r="DS439" s="23"/>
      <c r="DT439" s="23"/>
      <c r="DU439" s="23"/>
      <c r="DV439" s="23"/>
      <c r="DW439" s="23"/>
      <c r="DX439" s="23"/>
      <c r="DY439" s="23"/>
      <c r="DZ439" s="23"/>
      <c r="EA439" s="23"/>
      <c r="EB439" s="23"/>
      <c r="EC439" s="23"/>
      <c r="ED439" s="23"/>
      <c r="EE439" s="23"/>
      <c r="EF439" s="23"/>
      <c r="EG439" s="23"/>
      <c r="EH439" s="23"/>
      <c r="EI439" s="23"/>
      <c r="EJ439" s="23"/>
      <c r="EK439" s="23"/>
      <c r="EL439" s="23"/>
      <c r="EM439" s="23"/>
      <c r="EN439" s="23"/>
      <c r="EO439" s="23"/>
      <c r="EP439" s="23"/>
      <c r="EQ439" s="23"/>
      <c r="ER439" s="23"/>
      <c r="ES439" s="23"/>
      <c r="ET439" s="23"/>
      <c r="EU439" s="23"/>
      <c r="EV439" s="23"/>
      <c r="EW439" s="23"/>
      <c r="EX439" s="23"/>
      <c r="EY439" s="23"/>
      <c r="EZ439" s="23"/>
      <c r="FA439" s="23"/>
      <c r="FB439" s="23"/>
      <c r="FC439" s="23"/>
      <c r="FD439" s="23"/>
      <c r="FE439" s="23"/>
      <c r="FF439" s="23"/>
      <c r="FG439" s="23"/>
      <c r="FH439" s="23"/>
      <c r="FI439" s="23"/>
      <c r="FJ439" s="23"/>
      <c r="FK439" s="23"/>
      <c r="FL439" s="23"/>
      <c r="FM439" s="23"/>
      <c r="FN439" s="23"/>
      <c r="FO439" s="23"/>
      <c r="FP439" s="23"/>
      <c r="FQ439" s="23"/>
      <c r="FR439" s="23"/>
      <c r="FS439" s="23"/>
      <c r="FT439" s="23"/>
      <c r="FU439" s="23"/>
      <c r="FV439" s="23"/>
      <c r="FW439" s="23"/>
      <c r="FX439" s="23"/>
      <c r="FY439" s="23"/>
      <c r="FZ439" s="23"/>
      <c r="GA439" s="23"/>
      <c r="GB439" s="23"/>
      <c r="GC439" s="23"/>
      <c r="GD439" s="23"/>
      <c r="GE439" s="23"/>
      <c r="GF439" s="23"/>
      <c r="GG439" s="23"/>
      <c r="GH439" s="23"/>
      <c r="GI439" s="23"/>
      <c r="GJ439" s="23"/>
      <c r="GK439" s="23"/>
      <c r="GL439" s="23"/>
      <c r="GM439" s="23"/>
      <c r="GN439" s="23"/>
      <c r="GO439" s="23"/>
      <c r="GP439" s="23"/>
      <c r="GQ439" s="23"/>
      <c r="GR439" s="23"/>
      <c r="GS439" s="23"/>
      <c r="GT439" s="23"/>
      <c r="GU439" s="23"/>
      <c r="GV439" s="23"/>
      <c r="GW439" s="23"/>
      <c r="GX439" s="23"/>
      <c r="GY439" s="23"/>
      <c r="GZ439" s="23"/>
      <c r="HA439" s="23"/>
      <c r="HB439" s="23"/>
      <c r="HC439" s="23"/>
      <c r="HD439" s="23"/>
      <c r="HE439" s="23"/>
      <c r="HF439" s="23"/>
      <c r="HG439" s="23"/>
      <c r="HH439" s="23"/>
      <c r="HI439" s="23"/>
      <c r="HJ439" s="23"/>
      <c r="HK439" s="23"/>
    </row>
    <row r="440" spans="1:219" ht="13.9" customHeight="1">
      <c r="A440" s="392"/>
      <c r="B440" s="160"/>
      <c r="C440" s="161"/>
      <c r="D440" s="161"/>
      <c r="E440" s="255"/>
      <c r="F440" s="396">
        <v>0</v>
      </c>
      <c r="G440" s="181"/>
      <c r="H440" s="186"/>
      <c r="I440" s="162"/>
      <c r="J440" s="163"/>
      <c r="K440" s="164"/>
      <c r="L440" s="164"/>
      <c r="M440" s="187"/>
      <c r="N440" s="458"/>
      <c r="O440" s="463"/>
      <c r="P440" s="190"/>
      <c r="Q440" s="165"/>
      <c r="R440" s="166"/>
      <c r="S440" s="191"/>
      <c r="T440" s="195"/>
      <c r="U440" s="167"/>
      <c r="V440" s="196"/>
      <c r="W440" s="199">
        <f t="shared" si="86"/>
        <v>0</v>
      </c>
      <c r="X440" s="344">
        <f>IF(G440&gt;0,HLOOKUP(C440,'Utility Allowances'!$O$33:$S$34,2),0)</f>
        <v>0</v>
      </c>
      <c r="Y440" s="345">
        <f t="shared" si="87"/>
        <v>0</v>
      </c>
      <c r="Z440" s="168">
        <f t="shared" si="88"/>
        <v>0</v>
      </c>
      <c r="AA440" s="346">
        <f t="shared" si="89"/>
        <v>0</v>
      </c>
      <c r="AB440" s="344">
        <f>IF(Y440&gt;0,VLOOKUP($Y440,'Reference Data 2'!$B$7:$C$71,2),0)</f>
        <v>0</v>
      </c>
      <c r="AC440" s="347">
        <f t="shared" si="90"/>
        <v>0</v>
      </c>
      <c r="AD440" s="348">
        <f t="shared" si="91"/>
        <v>0</v>
      </c>
      <c r="AE440" s="349">
        <f>IF(Y440&gt;0,VLOOKUP($Y440,'Reference Data 2'!$B$9:$D$71,3),0)</f>
        <v>0</v>
      </c>
      <c r="AF440" s="347">
        <f t="shared" si="92"/>
        <v>0</v>
      </c>
      <c r="AG440" s="346">
        <f t="shared" si="93"/>
        <v>0</v>
      </c>
      <c r="AH440" s="350">
        <f t="shared" si="94"/>
        <v>0</v>
      </c>
      <c r="AI440" s="351">
        <f t="shared" si="95"/>
        <v>0</v>
      </c>
      <c r="AJ440" s="352">
        <f t="shared" si="96"/>
        <v>0</v>
      </c>
      <c r="AK440" s="349">
        <f>IF(AA440&gt;0,VLOOKUP(C440,'Reference Data 1'!$N$13:$O$17,2),0)</f>
        <v>0</v>
      </c>
      <c r="AL440" s="346">
        <f t="shared" si="97"/>
        <v>0</v>
      </c>
      <c r="AM440" s="353">
        <f t="shared" si="98"/>
        <v>0</v>
      </c>
      <c r="AN440" s="354">
        <f t="shared" si="99"/>
        <v>0</v>
      </c>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3"/>
      <c r="CC440" s="23"/>
      <c r="CD440" s="23"/>
      <c r="CE440" s="23"/>
      <c r="CF440" s="23"/>
      <c r="CG440" s="23"/>
      <c r="CH440" s="23"/>
      <c r="CI440" s="23"/>
      <c r="CJ440" s="23"/>
      <c r="CK440" s="23"/>
      <c r="CL440" s="23"/>
      <c r="CM440" s="23"/>
      <c r="CN440" s="23"/>
      <c r="CO440" s="23"/>
      <c r="CP440" s="23"/>
      <c r="CQ440" s="23"/>
      <c r="CR440" s="23"/>
      <c r="CS440" s="23"/>
      <c r="CT440" s="23"/>
      <c r="CU440" s="23"/>
      <c r="CV440" s="23"/>
      <c r="CW440" s="23"/>
      <c r="CX440" s="23"/>
      <c r="CY440" s="23"/>
      <c r="CZ440" s="23"/>
      <c r="DA440" s="23"/>
      <c r="DB440" s="23"/>
      <c r="DC440" s="23"/>
      <c r="DD440" s="23"/>
      <c r="DE440" s="23"/>
      <c r="DF440" s="23"/>
      <c r="DG440" s="23"/>
      <c r="DH440" s="23"/>
      <c r="DI440" s="23"/>
      <c r="DJ440" s="23"/>
      <c r="DK440" s="23"/>
      <c r="DL440" s="23"/>
      <c r="DM440" s="23"/>
      <c r="DN440" s="23"/>
      <c r="DO440" s="23"/>
      <c r="DP440" s="23"/>
      <c r="DQ440" s="23"/>
      <c r="DR440" s="23"/>
      <c r="DS440" s="23"/>
      <c r="DT440" s="23"/>
      <c r="DU440" s="23"/>
      <c r="DV440" s="23"/>
      <c r="DW440" s="23"/>
      <c r="DX440" s="23"/>
      <c r="DY440" s="23"/>
      <c r="DZ440" s="23"/>
      <c r="EA440" s="23"/>
      <c r="EB440" s="23"/>
      <c r="EC440" s="23"/>
      <c r="ED440" s="23"/>
      <c r="EE440" s="23"/>
      <c r="EF440" s="23"/>
      <c r="EG440" s="23"/>
      <c r="EH440" s="23"/>
      <c r="EI440" s="23"/>
      <c r="EJ440" s="23"/>
      <c r="EK440" s="23"/>
      <c r="EL440" s="23"/>
      <c r="EM440" s="23"/>
      <c r="EN440" s="23"/>
      <c r="EO440" s="23"/>
      <c r="EP440" s="23"/>
      <c r="EQ440" s="23"/>
      <c r="ER440" s="23"/>
      <c r="ES440" s="23"/>
      <c r="ET440" s="23"/>
      <c r="EU440" s="23"/>
      <c r="EV440" s="23"/>
      <c r="EW440" s="23"/>
      <c r="EX440" s="23"/>
      <c r="EY440" s="23"/>
      <c r="EZ440" s="23"/>
      <c r="FA440" s="23"/>
      <c r="FB440" s="23"/>
      <c r="FC440" s="23"/>
      <c r="FD440" s="23"/>
      <c r="FE440" s="23"/>
      <c r="FF440" s="23"/>
      <c r="FG440" s="23"/>
      <c r="FH440" s="23"/>
      <c r="FI440" s="23"/>
      <c r="FJ440" s="23"/>
      <c r="FK440" s="23"/>
      <c r="FL440" s="23"/>
      <c r="FM440" s="23"/>
      <c r="FN440" s="23"/>
      <c r="FO440" s="23"/>
      <c r="FP440" s="23"/>
      <c r="FQ440" s="23"/>
      <c r="FR440" s="23"/>
      <c r="FS440" s="23"/>
      <c r="FT440" s="23"/>
      <c r="FU440" s="23"/>
      <c r="FV440" s="23"/>
      <c r="FW440" s="23"/>
      <c r="FX440" s="23"/>
      <c r="FY440" s="23"/>
      <c r="FZ440" s="23"/>
      <c r="GA440" s="23"/>
      <c r="GB440" s="23"/>
      <c r="GC440" s="23"/>
      <c r="GD440" s="23"/>
      <c r="GE440" s="23"/>
      <c r="GF440" s="23"/>
      <c r="GG440" s="23"/>
      <c r="GH440" s="23"/>
      <c r="GI440" s="23"/>
      <c r="GJ440" s="23"/>
      <c r="GK440" s="23"/>
      <c r="GL440" s="23"/>
      <c r="GM440" s="23"/>
      <c r="GN440" s="23"/>
      <c r="GO440" s="23"/>
      <c r="GP440" s="23"/>
      <c r="GQ440" s="23"/>
      <c r="GR440" s="23"/>
      <c r="GS440" s="23"/>
      <c r="GT440" s="23"/>
      <c r="GU440" s="23"/>
      <c r="GV440" s="23"/>
      <c r="GW440" s="23"/>
      <c r="GX440" s="23"/>
      <c r="GY440" s="23"/>
      <c r="GZ440" s="23"/>
      <c r="HA440" s="23"/>
      <c r="HB440" s="23"/>
      <c r="HC440" s="23"/>
      <c r="HD440" s="23"/>
      <c r="HE440" s="23"/>
      <c r="HF440" s="23"/>
      <c r="HG440" s="23"/>
      <c r="HH440" s="23"/>
      <c r="HI440" s="23"/>
      <c r="HJ440" s="23"/>
      <c r="HK440" s="23"/>
    </row>
    <row r="441" spans="1:219" ht="13.9" customHeight="1">
      <c r="A441" s="392"/>
      <c r="B441" s="160"/>
      <c r="C441" s="161"/>
      <c r="D441" s="161"/>
      <c r="E441" s="255"/>
      <c r="F441" s="396">
        <v>0</v>
      </c>
      <c r="G441" s="181"/>
      <c r="H441" s="186"/>
      <c r="I441" s="162"/>
      <c r="J441" s="163"/>
      <c r="K441" s="164"/>
      <c r="L441" s="164"/>
      <c r="M441" s="187"/>
      <c r="N441" s="458"/>
      <c r="O441" s="463"/>
      <c r="P441" s="190"/>
      <c r="Q441" s="165"/>
      <c r="R441" s="166"/>
      <c r="S441" s="191"/>
      <c r="T441" s="195"/>
      <c r="U441" s="167"/>
      <c r="V441" s="196"/>
      <c r="W441" s="199">
        <f t="shared" si="86"/>
        <v>0</v>
      </c>
      <c r="X441" s="344">
        <f>IF(G441&gt;0,HLOOKUP(C441,'Utility Allowances'!$O$33:$S$34,2),0)</f>
        <v>0</v>
      </c>
      <c r="Y441" s="345">
        <f t="shared" si="87"/>
        <v>0</v>
      </c>
      <c r="Z441" s="168">
        <f t="shared" si="88"/>
        <v>0</v>
      </c>
      <c r="AA441" s="346">
        <f t="shared" si="89"/>
        <v>0</v>
      </c>
      <c r="AB441" s="344">
        <f>IF(Y441&gt;0,VLOOKUP($Y441,'Reference Data 2'!$B$7:$C$71,2),0)</f>
        <v>0</v>
      </c>
      <c r="AC441" s="347">
        <f t="shared" si="90"/>
        <v>0</v>
      </c>
      <c r="AD441" s="348">
        <f t="shared" si="91"/>
        <v>0</v>
      </c>
      <c r="AE441" s="349">
        <f>IF(Y441&gt;0,VLOOKUP($Y441,'Reference Data 2'!$B$9:$D$71,3),0)</f>
        <v>0</v>
      </c>
      <c r="AF441" s="347">
        <f t="shared" si="92"/>
        <v>0</v>
      </c>
      <c r="AG441" s="346">
        <f t="shared" si="93"/>
        <v>0</v>
      </c>
      <c r="AH441" s="350">
        <f t="shared" si="94"/>
        <v>0</v>
      </c>
      <c r="AI441" s="351">
        <f t="shared" si="95"/>
        <v>0</v>
      </c>
      <c r="AJ441" s="352">
        <f t="shared" si="96"/>
        <v>0</v>
      </c>
      <c r="AK441" s="349">
        <f>IF(AA441&gt;0,VLOOKUP(C441,'Reference Data 1'!$N$13:$O$17,2),0)</f>
        <v>0</v>
      </c>
      <c r="AL441" s="346">
        <f t="shared" si="97"/>
        <v>0</v>
      </c>
      <c r="AM441" s="353">
        <f t="shared" si="98"/>
        <v>0</v>
      </c>
      <c r="AN441" s="354">
        <f t="shared" si="99"/>
        <v>0</v>
      </c>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c r="BU441" s="23"/>
      <c r="BV441" s="23"/>
      <c r="BW441" s="23"/>
      <c r="BX441" s="23"/>
      <c r="BY441" s="23"/>
      <c r="BZ441" s="23"/>
      <c r="CA441" s="23"/>
      <c r="CB441" s="23"/>
      <c r="CC441" s="23"/>
      <c r="CD441" s="23"/>
      <c r="CE441" s="23"/>
      <c r="CF441" s="23"/>
      <c r="CG441" s="23"/>
      <c r="CH441" s="23"/>
      <c r="CI441" s="23"/>
      <c r="CJ441" s="23"/>
      <c r="CK441" s="23"/>
      <c r="CL441" s="23"/>
      <c r="CM441" s="23"/>
      <c r="CN441" s="23"/>
      <c r="CO441" s="23"/>
      <c r="CP441" s="23"/>
      <c r="CQ441" s="23"/>
      <c r="CR441" s="23"/>
      <c r="CS441" s="23"/>
      <c r="CT441" s="23"/>
      <c r="CU441" s="23"/>
      <c r="CV441" s="23"/>
      <c r="CW441" s="23"/>
      <c r="CX441" s="23"/>
      <c r="CY441" s="23"/>
      <c r="CZ441" s="23"/>
      <c r="DA441" s="23"/>
      <c r="DB441" s="23"/>
      <c r="DC441" s="23"/>
      <c r="DD441" s="23"/>
      <c r="DE441" s="23"/>
      <c r="DF441" s="23"/>
      <c r="DG441" s="23"/>
      <c r="DH441" s="23"/>
      <c r="DI441" s="23"/>
      <c r="DJ441" s="23"/>
      <c r="DK441" s="23"/>
      <c r="DL441" s="23"/>
      <c r="DM441" s="23"/>
      <c r="DN441" s="23"/>
      <c r="DO441" s="23"/>
      <c r="DP441" s="23"/>
      <c r="DQ441" s="23"/>
      <c r="DR441" s="23"/>
      <c r="DS441" s="23"/>
      <c r="DT441" s="23"/>
      <c r="DU441" s="23"/>
      <c r="DV441" s="23"/>
      <c r="DW441" s="23"/>
      <c r="DX441" s="23"/>
      <c r="DY441" s="23"/>
      <c r="DZ441" s="23"/>
      <c r="EA441" s="23"/>
      <c r="EB441" s="23"/>
      <c r="EC441" s="23"/>
      <c r="ED441" s="23"/>
      <c r="EE441" s="23"/>
      <c r="EF441" s="23"/>
      <c r="EG441" s="23"/>
      <c r="EH441" s="23"/>
      <c r="EI441" s="23"/>
      <c r="EJ441" s="23"/>
      <c r="EK441" s="23"/>
      <c r="EL441" s="23"/>
      <c r="EM441" s="23"/>
      <c r="EN441" s="23"/>
      <c r="EO441" s="23"/>
      <c r="EP441" s="23"/>
      <c r="EQ441" s="23"/>
      <c r="ER441" s="23"/>
      <c r="ES441" s="23"/>
      <c r="ET441" s="23"/>
      <c r="EU441" s="23"/>
      <c r="EV441" s="23"/>
      <c r="EW441" s="23"/>
      <c r="EX441" s="23"/>
      <c r="EY441" s="23"/>
      <c r="EZ441" s="23"/>
      <c r="FA441" s="23"/>
      <c r="FB441" s="23"/>
      <c r="FC441" s="23"/>
      <c r="FD441" s="23"/>
      <c r="FE441" s="23"/>
      <c r="FF441" s="23"/>
      <c r="FG441" s="23"/>
      <c r="FH441" s="23"/>
      <c r="FI441" s="23"/>
      <c r="FJ441" s="23"/>
      <c r="FK441" s="23"/>
      <c r="FL441" s="23"/>
      <c r="FM441" s="23"/>
      <c r="FN441" s="23"/>
      <c r="FO441" s="23"/>
      <c r="FP441" s="23"/>
      <c r="FQ441" s="23"/>
      <c r="FR441" s="23"/>
      <c r="FS441" s="23"/>
      <c r="FT441" s="23"/>
      <c r="FU441" s="23"/>
      <c r="FV441" s="23"/>
      <c r="FW441" s="23"/>
      <c r="FX441" s="23"/>
      <c r="FY441" s="23"/>
      <c r="FZ441" s="23"/>
      <c r="GA441" s="23"/>
      <c r="GB441" s="23"/>
      <c r="GC441" s="23"/>
      <c r="GD441" s="23"/>
      <c r="GE441" s="23"/>
      <c r="GF441" s="23"/>
      <c r="GG441" s="23"/>
      <c r="GH441" s="23"/>
      <c r="GI441" s="23"/>
      <c r="GJ441" s="23"/>
      <c r="GK441" s="23"/>
      <c r="GL441" s="23"/>
      <c r="GM441" s="23"/>
      <c r="GN441" s="23"/>
      <c r="GO441" s="23"/>
      <c r="GP441" s="23"/>
      <c r="GQ441" s="23"/>
      <c r="GR441" s="23"/>
      <c r="GS441" s="23"/>
      <c r="GT441" s="23"/>
      <c r="GU441" s="23"/>
      <c r="GV441" s="23"/>
      <c r="GW441" s="23"/>
      <c r="GX441" s="23"/>
      <c r="GY441" s="23"/>
      <c r="GZ441" s="23"/>
      <c r="HA441" s="23"/>
      <c r="HB441" s="23"/>
      <c r="HC441" s="23"/>
      <c r="HD441" s="23"/>
      <c r="HE441" s="23"/>
      <c r="HF441" s="23"/>
      <c r="HG441" s="23"/>
      <c r="HH441" s="23"/>
      <c r="HI441" s="23"/>
      <c r="HJ441" s="23"/>
      <c r="HK441" s="23"/>
    </row>
    <row r="442" spans="1:219" ht="13.9" customHeight="1">
      <c r="A442" s="392"/>
      <c r="B442" s="160"/>
      <c r="C442" s="161"/>
      <c r="D442" s="161"/>
      <c r="E442" s="255"/>
      <c r="F442" s="396">
        <v>0</v>
      </c>
      <c r="G442" s="181"/>
      <c r="H442" s="186"/>
      <c r="I442" s="162"/>
      <c r="J442" s="163"/>
      <c r="K442" s="164"/>
      <c r="L442" s="164"/>
      <c r="M442" s="187"/>
      <c r="N442" s="458"/>
      <c r="O442" s="463"/>
      <c r="P442" s="190"/>
      <c r="Q442" s="165"/>
      <c r="R442" s="166"/>
      <c r="S442" s="191"/>
      <c r="T442" s="195"/>
      <c r="U442" s="167"/>
      <c r="V442" s="196"/>
      <c r="W442" s="199">
        <f t="shared" si="86"/>
        <v>0</v>
      </c>
      <c r="X442" s="344">
        <f>IF(G442&gt;0,HLOOKUP(C442,'Utility Allowances'!$O$33:$S$34,2),0)</f>
        <v>0</v>
      </c>
      <c r="Y442" s="345">
        <f t="shared" si="87"/>
        <v>0</v>
      </c>
      <c r="Z442" s="168">
        <f t="shared" si="88"/>
        <v>0</v>
      </c>
      <c r="AA442" s="346">
        <f t="shared" si="89"/>
        <v>0</v>
      </c>
      <c r="AB442" s="344">
        <f>IF(Y442&gt;0,VLOOKUP($Y442,'Reference Data 2'!$B$7:$C$71,2),0)</f>
        <v>0</v>
      </c>
      <c r="AC442" s="347">
        <f t="shared" si="90"/>
        <v>0</v>
      </c>
      <c r="AD442" s="348">
        <f t="shared" si="91"/>
        <v>0</v>
      </c>
      <c r="AE442" s="349">
        <f>IF(Y442&gt;0,VLOOKUP($Y442,'Reference Data 2'!$B$9:$D$71,3),0)</f>
        <v>0</v>
      </c>
      <c r="AF442" s="347">
        <f t="shared" si="92"/>
        <v>0</v>
      </c>
      <c r="AG442" s="346">
        <f t="shared" si="93"/>
        <v>0</v>
      </c>
      <c r="AH442" s="350">
        <f t="shared" si="94"/>
        <v>0</v>
      </c>
      <c r="AI442" s="351">
        <f t="shared" si="95"/>
        <v>0</v>
      </c>
      <c r="AJ442" s="352">
        <f t="shared" si="96"/>
        <v>0</v>
      </c>
      <c r="AK442" s="349">
        <f>IF(AA442&gt;0,VLOOKUP(C442,'Reference Data 1'!$N$13:$O$17,2),0)</f>
        <v>0</v>
      </c>
      <c r="AL442" s="346">
        <f t="shared" si="97"/>
        <v>0</v>
      </c>
      <c r="AM442" s="353">
        <f t="shared" si="98"/>
        <v>0</v>
      </c>
      <c r="AN442" s="354">
        <f t="shared" si="99"/>
        <v>0</v>
      </c>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3"/>
      <c r="CC442" s="23"/>
      <c r="CD442" s="23"/>
      <c r="CE442" s="23"/>
      <c r="CF442" s="23"/>
      <c r="CG442" s="23"/>
      <c r="CH442" s="23"/>
      <c r="CI442" s="23"/>
      <c r="CJ442" s="23"/>
      <c r="CK442" s="23"/>
      <c r="CL442" s="23"/>
      <c r="CM442" s="23"/>
      <c r="CN442" s="23"/>
      <c r="CO442" s="23"/>
      <c r="CP442" s="23"/>
      <c r="CQ442" s="23"/>
      <c r="CR442" s="23"/>
      <c r="CS442" s="23"/>
      <c r="CT442" s="23"/>
      <c r="CU442" s="23"/>
      <c r="CV442" s="23"/>
      <c r="CW442" s="23"/>
      <c r="CX442" s="23"/>
      <c r="CY442" s="23"/>
      <c r="CZ442" s="23"/>
      <c r="DA442" s="23"/>
      <c r="DB442" s="23"/>
      <c r="DC442" s="23"/>
      <c r="DD442" s="23"/>
      <c r="DE442" s="23"/>
      <c r="DF442" s="23"/>
      <c r="DG442" s="23"/>
      <c r="DH442" s="23"/>
      <c r="DI442" s="23"/>
      <c r="DJ442" s="23"/>
      <c r="DK442" s="23"/>
      <c r="DL442" s="23"/>
      <c r="DM442" s="23"/>
      <c r="DN442" s="23"/>
      <c r="DO442" s="23"/>
      <c r="DP442" s="23"/>
      <c r="DQ442" s="23"/>
      <c r="DR442" s="23"/>
      <c r="DS442" s="23"/>
      <c r="DT442" s="23"/>
      <c r="DU442" s="23"/>
      <c r="DV442" s="23"/>
      <c r="DW442" s="23"/>
      <c r="DX442" s="23"/>
      <c r="DY442" s="23"/>
      <c r="DZ442" s="23"/>
      <c r="EA442" s="23"/>
      <c r="EB442" s="23"/>
      <c r="EC442" s="23"/>
      <c r="ED442" s="23"/>
      <c r="EE442" s="23"/>
      <c r="EF442" s="23"/>
      <c r="EG442" s="23"/>
      <c r="EH442" s="23"/>
      <c r="EI442" s="23"/>
      <c r="EJ442" s="23"/>
      <c r="EK442" s="23"/>
      <c r="EL442" s="23"/>
      <c r="EM442" s="23"/>
      <c r="EN442" s="23"/>
      <c r="EO442" s="23"/>
      <c r="EP442" s="23"/>
      <c r="EQ442" s="23"/>
      <c r="ER442" s="23"/>
      <c r="ES442" s="23"/>
      <c r="ET442" s="23"/>
      <c r="EU442" s="23"/>
      <c r="EV442" s="23"/>
      <c r="EW442" s="23"/>
      <c r="EX442" s="23"/>
      <c r="EY442" s="23"/>
      <c r="EZ442" s="23"/>
      <c r="FA442" s="23"/>
      <c r="FB442" s="23"/>
      <c r="FC442" s="23"/>
      <c r="FD442" s="23"/>
      <c r="FE442" s="23"/>
      <c r="FF442" s="23"/>
      <c r="FG442" s="23"/>
      <c r="FH442" s="23"/>
      <c r="FI442" s="23"/>
      <c r="FJ442" s="23"/>
      <c r="FK442" s="23"/>
      <c r="FL442" s="23"/>
      <c r="FM442" s="23"/>
      <c r="FN442" s="23"/>
      <c r="FO442" s="23"/>
      <c r="FP442" s="23"/>
      <c r="FQ442" s="23"/>
      <c r="FR442" s="23"/>
      <c r="FS442" s="23"/>
      <c r="FT442" s="23"/>
      <c r="FU442" s="23"/>
      <c r="FV442" s="23"/>
      <c r="FW442" s="23"/>
      <c r="FX442" s="23"/>
      <c r="FY442" s="23"/>
      <c r="FZ442" s="23"/>
      <c r="GA442" s="23"/>
      <c r="GB442" s="23"/>
      <c r="GC442" s="23"/>
      <c r="GD442" s="23"/>
      <c r="GE442" s="23"/>
      <c r="GF442" s="23"/>
      <c r="GG442" s="23"/>
      <c r="GH442" s="23"/>
      <c r="GI442" s="23"/>
      <c r="GJ442" s="23"/>
      <c r="GK442" s="23"/>
      <c r="GL442" s="23"/>
      <c r="GM442" s="23"/>
      <c r="GN442" s="23"/>
      <c r="GO442" s="23"/>
      <c r="GP442" s="23"/>
      <c r="GQ442" s="23"/>
      <c r="GR442" s="23"/>
      <c r="GS442" s="23"/>
      <c r="GT442" s="23"/>
      <c r="GU442" s="23"/>
      <c r="GV442" s="23"/>
      <c r="GW442" s="23"/>
      <c r="GX442" s="23"/>
      <c r="GY442" s="23"/>
      <c r="GZ442" s="23"/>
      <c r="HA442" s="23"/>
      <c r="HB442" s="23"/>
      <c r="HC442" s="23"/>
      <c r="HD442" s="23"/>
      <c r="HE442" s="23"/>
      <c r="HF442" s="23"/>
      <c r="HG442" s="23"/>
      <c r="HH442" s="23"/>
      <c r="HI442" s="23"/>
      <c r="HJ442" s="23"/>
      <c r="HK442" s="23"/>
    </row>
    <row r="443" spans="1:219" ht="13.9" customHeight="1">
      <c r="A443" s="392"/>
      <c r="B443" s="160"/>
      <c r="C443" s="161"/>
      <c r="D443" s="161"/>
      <c r="E443" s="255"/>
      <c r="F443" s="396">
        <v>0</v>
      </c>
      <c r="G443" s="181"/>
      <c r="H443" s="186"/>
      <c r="I443" s="162"/>
      <c r="J443" s="163"/>
      <c r="K443" s="164"/>
      <c r="L443" s="164"/>
      <c r="M443" s="187"/>
      <c r="N443" s="458"/>
      <c r="O443" s="463"/>
      <c r="P443" s="190"/>
      <c r="Q443" s="165"/>
      <c r="R443" s="166"/>
      <c r="S443" s="191"/>
      <c r="T443" s="195"/>
      <c r="U443" s="167"/>
      <c r="V443" s="196"/>
      <c r="W443" s="199">
        <f t="shared" si="86"/>
        <v>0</v>
      </c>
      <c r="X443" s="344">
        <f>IF(G443&gt;0,HLOOKUP(C443,'Utility Allowances'!$O$33:$S$34,2),0)</f>
        <v>0</v>
      </c>
      <c r="Y443" s="345">
        <f t="shared" si="87"/>
        <v>0</v>
      </c>
      <c r="Z443" s="168">
        <f t="shared" si="88"/>
        <v>0</v>
      </c>
      <c r="AA443" s="346">
        <f t="shared" si="89"/>
        <v>0</v>
      </c>
      <c r="AB443" s="344">
        <f>IF(Y443&gt;0,VLOOKUP($Y443,'Reference Data 2'!$B$7:$C$71,2),0)</f>
        <v>0</v>
      </c>
      <c r="AC443" s="347">
        <f t="shared" si="90"/>
        <v>0</v>
      </c>
      <c r="AD443" s="348">
        <f t="shared" si="91"/>
        <v>0</v>
      </c>
      <c r="AE443" s="349">
        <f>IF(Y443&gt;0,VLOOKUP($Y443,'Reference Data 2'!$B$9:$D$71,3),0)</f>
        <v>0</v>
      </c>
      <c r="AF443" s="347">
        <f t="shared" si="92"/>
        <v>0</v>
      </c>
      <c r="AG443" s="346">
        <f t="shared" si="93"/>
        <v>0</v>
      </c>
      <c r="AH443" s="350">
        <f t="shared" si="94"/>
        <v>0</v>
      </c>
      <c r="AI443" s="351">
        <f t="shared" si="95"/>
        <v>0</v>
      </c>
      <c r="AJ443" s="352">
        <f t="shared" si="96"/>
        <v>0</v>
      </c>
      <c r="AK443" s="349">
        <f>IF(AA443&gt;0,VLOOKUP(C443,'Reference Data 1'!$N$13:$O$17,2),0)</f>
        <v>0</v>
      </c>
      <c r="AL443" s="346">
        <f t="shared" si="97"/>
        <v>0</v>
      </c>
      <c r="AM443" s="353">
        <f t="shared" si="98"/>
        <v>0</v>
      </c>
      <c r="AN443" s="354">
        <f t="shared" si="99"/>
        <v>0</v>
      </c>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3"/>
      <c r="CC443" s="23"/>
      <c r="CD443" s="23"/>
      <c r="CE443" s="23"/>
      <c r="CF443" s="23"/>
      <c r="CG443" s="23"/>
      <c r="CH443" s="23"/>
      <c r="CI443" s="23"/>
      <c r="CJ443" s="23"/>
      <c r="CK443" s="23"/>
      <c r="CL443" s="23"/>
      <c r="CM443" s="23"/>
      <c r="CN443" s="23"/>
      <c r="CO443" s="23"/>
      <c r="CP443" s="23"/>
      <c r="CQ443" s="23"/>
      <c r="CR443" s="23"/>
      <c r="CS443" s="23"/>
      <c r="CT443" s="23"/>
      <c r="CU443" s="23"/>
      <c r="CV443" s="23"/>
      <c r="CW443" s="23"/>
      <c r="CX443" s="23"/>
      <c r="CY443" s="23"/>
      <c r="CZ443" s="23"/>
      <c r="DA443" s="23"/>
      <c r="DB443" s="23"/>
      <c r="DC443" s="23"/>
      <c r="DD443" s="23"/>
      <c r="DE443" s="23"/>
      <c r="DF443" s="23"/>
      <c r="DG443" s="23"/>
      <c r="DH443" s="23"/>
      <c r="DI443" s="23"/>
      <c r="DJ443" s="23"/>
      <c r="DK443" s="23"/>
      <c r="DL443" s="23"/>
      <c r="DM443" s="23"/>
      <c r="DN443" s="23"/>
      <c r="DO443" s="23"/>
      <c r="DP443" s="23"/>
      <c r="DQ443" s="23"/>
      <c r="DR443" s="23"/>
      <c r="DS443" s="23"/>
      <c r="DT443" s="23"/>
      <c r="DU443" s="23"/>
      <c r="DV443" s="23"/>
      <c r="DW443" s="23"/>
      <c r="DX443" s="23"/>
      <c r="DY443" s="23"/>
      <c r="DZ443" s="23"/>
      <c r="EA443" s="23"/>
      <c r="EB443" s="23"/>
      <c r="EC443" s="23"/>
      <c r="ED443" s="23"/>
      <c r="EE443" s="23"/>
      <c r="EF443" s="23"/>
      <c r="EG443" s="23"/>
      <c r="EH443" s="23"/>
      <c r="EI443" s="23"/>
      <c r="EJ443" s="23"/>
      <c r="EK443" s="23"/>
      <c r="EL443" s="23"/>
      <c r="EM443" s="23"/>
      <c r="EN443" s="23"/>
      <c r="EO443" s="23"/>
      <c r="EP443" s="23"/>
      <c r="EQ443" s="23"/>
      <c r="ER443" s="23"/>
      <c r="ES443" s="23"/>
      <c r="ET443" s="23"/>
      <c r="EU443" s="23"/>
      <c r="EV443" s="23"/>
      <c r="EW443" s="23"/>
      <c r="EX443" s="23"/>
      <c r="EY443" s="23"/>
      <c r="EZ443" s="23"/>
      <c r="FA443" s="23"/>
      <c r="FB443" s="23"/>
      <c r="FC443" s="23"/>
      <c r="FD443" s="23"/>
      <c r="FE443" s="23"/>
      <c r="FF443" s="23"/>
      <c r="FG443" s="23"/>
      <c r="FH443" s="23"/>
      <c r="FI443" s="23"/>
      <c r="FJ443" s="23"/>
      <c r="FK443" s="23"/>
      <c r="FL443" s="23"/>
      <c r="FM443" s="23"/>
      <c r="FN443" s="23"/>
      <c r="FO443" s="23"/>
      <c r="FP443" s="23"/>
      <c r="FQ443" s="23"/>
      <c r="FR443" s="23"/>
      <c r="FS443" s="23"/>
      <c r="FT443" s="23"/>
      <c r="FU443" s="23"/>
      <c r="FV443" s="23"/>
      <c r="FW443" s="23"/>
      <c r="FX443" s="23"/>
      <c r="FY443" s="23"/>
      <c r="FZ443" s="23"/>
      <c r="GA443" s="23"/>
      <c r="GB443" s="23"/>
      <c r="GC443" s="23"/>
      <c r="GD443" s="23"/>
      <c r="GE443" s="23"/>
      <c r="GF443" s="23"/>
      <c r="GG443" s="23"/>
      <c r="GH443" s="23"/>
      <c r="GI443" s="23"/>
      <c r="GJ443" s="23"/>
      <c r="GK443" s="23"/>
      <c r="GL443" s="23"/>
      <c r="GM443" s="23"/>
      <c r="GN443" s="23"/>
      <c r="GO443" s="23"/>
      <c r="GP443" s="23"/>
      <c r="GQ443" s="23"/>
      <c r="GR443" s="23"/>
      <c r="GS443" s="23"/>
      <c r="GT443" s="23"/>
      <c r="GU443" s="23"/>
      <c r="GV443" s="23"/>
      <c r="GW443" s="23"/>
      <c r="GX443" s="23"/>
      <c r="GY443" s="23"/>
      <c r="GZ443" s="23"/>
      <c r="HA443" s="23"/>
      <c r="HB443" s="23"/>
      <c r="HC443" s="23"/>
      <c r="HD443" s="23"/>
      <c r="HE443" s="23"/>
      <c r="HF443" s="23"/>
      <c r="HG443" s="23"/>
      <c r="HH443" s="23"/>
      <c r="HI443" s="23"/>
      <c r="HJ443" s="23"/>
      <c r="HK443" s="23"/>
    </row>
    <row r="444" spans="1:219" ht="13.9" customHeight="1">
      <c r="A444" s="392"/>
      <c r="B444" s="160"/>
      <c r="C444" s="161"/>
      <c r="D444" s="161"/>
      <c r="E444" s="255"/>
      <c r="F444" s="396">
        <v>0</v>
      </c>
      <c r="G444" s="181"/>
      <c r="H444" s="186"/>
      <c r="I444" s="162"/>
      <c r="J444" s="163"/>
      <c r="K444" s="164"/>
      <c r="L444" s="164"/>
      <c r="M444" s="187"/>
      <c r="N444" s="458"/>
      <c r="O444" s="463"/>
      <c r="P444" s="190"/>
      <c r="Q444" s="165"/>
      <c r="R444" s="166"/>
      <c r="S444" s="191"/>
      <c r="T444" s="195"/>
      <c r="U444" s="167"/>
      <c r="V444" s="196"/>
      <c r="W444" s="199">
        <f t="shared" si="86"/>
        <v>0</v>
      </c>
      <c r="X444" s="344">
        <f>IF(G444&gt;0,HLOOKUP(C444,'Utility Allowances'!$O$33:$S$34,2),0)</f>
        <v>0</v>
      </c>
      <c r="Y444" s="345">
        <f t="shared" si="87"/>
        <v>0</v>
      </c>
      <c r="Z444" s="168">
        <f t="shared" si="88"/>
        <v>0</v>
      </c>
      <c r="AA444" s="346">
        <f t="shared" si="89"/>
        <v>0</v>
      </c>
      <c r="AB444" s="344">
        <f>IF(Y444&gt;0,VLOOKUP($Y444,'Reference Data 2'!$B$7:$C$71,2),0)</f>
        <v>0</v>
      </c>
      <c r="AC444" s="347">
        <f t="shared" si="90"/>
        <v>0</v>
      </c>
      <c r="AD444" s="348">
        <f t="shared" si="91"/>
        <v>0</v>
      </c>
      <c r="AE444" s="349">
        <f>IF(Y444&gt;0,VLOOKUP($Y444,'Reference Data 2'!$B$9:$D$71,3),0)</f>
        <v>0</v>
      </c>
      <c r="AF444" s="347">
        <f t="shared" si="92"/>
        <v>0</v>
      </c>
      <c r="AG444" s="346">
        <f t="shared" si="93"/>
        <v>0</v>
      </c>
      <c r="AH444" s="350">
        <f t="shared" si="94"/>
        <v>0</v>
      </c>
      <c r="AI444" s="351">
        <f t="shared" si="95"/>
        <v>0</v>
      </c>
      <c r="AJ444" s="352">
        <f t="shared" si="96"/>
        <v>0</v>
      </c>
      <c r="AK444" s="349">
        <f>IF(AA444&gt;0,VLOOKUP(C444,'Reference Data 1'!$N$13:$O$17,2),0)</f>
        <v>0</v>
      </c>
      <c r="AL444" s="346">
        <f t="shared" si="97"/>
        <v>0</v>
      </c>
      <c r="AM444" s="353">
        <f t="shared" si="98"/>
        <v>0</v>
      </c>
      <c r="AN444" s="354">
        <f t="shared" si="99"/>
        <v>0</v>
      </c>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c r="DK444" s="23"/>
      <c r="DL444" s="23"/>
      <c r="DM444" s="23"/>
      <c r="DN444" s="23"/>
      <c r="DO444" s="23"/>
      <c r="DP444" s="23"/>
      <c r="DQ444" s="23"/>
      <c r="DR444" s="23"/>
      <c r="DS444" s="23"/>
      <c r="DT444" s="23"/>
      <c r="DU444" s="23"/>
      <c r="DV444" s="23"/>
      <c r="DW444" s="23"/>
      <c r="DX444" s="23"/>
      <c r="DY444" s="23"/>
      <c r="DZ444" s="23"/>
      <c r="EA444" s="23"/>
      <c r="EB444" s="23"/>
      <c r="EC444" s="23"/>
      <c r="ED444" s="23"/>
      <c r="EE444" s="23"/>
      <c r="EF444" s="23"/>
      <c r="EG444" s="23"/>
      <c r="EH444" s="23"/>
      <c r="EI444" s="23"/>
      <c r="EJ444" s="23"/>
      <c r="EK444" s="23"/>
      <c r="EL444" s="23"/>
      <c r="EM444" s="23"/>
      <c r="EN444" s="23"/>
      <c r="EO444" s="23"/>
      <c r="EP444" s="23"/>
      <c r="EQ444" s="23"/>
      <c r="ER444" s="23"/>
      <c r="ES444" s="23"/>
      <c r="ET444" s="23"/>
      <c r="EU444" s="23"/>
      <c r="EV444" s="23"/>
      <c r="EW444" s="23"/>
      <c r="EX444" s="23"/>
      <c r="EY444" s="23"/>
      <c r="EZ444" s="23"/>
      <c r="FA444" s="23"/>
      <c r="FB444" s="23"/>
      <c r="FC444" s="23"/>
      <c r="FD444" s="23"/>
      <c r="FE444" s="23"/>
      <c r="FF444" s="23"/>
      <c r="FG444" s="23"/>
      <c r="FH444" s="23"/>
      <c r="FI444" s="23"/>
      <c r="FJ444" s="23"/>
      <c r="FK444" s="23"/>
      <c r="FL444" s="23"/>
      <c r="FM444" s="23"/>
      <c r="FN444" s="23"/>
      <c r="FO444" s="23"/>
      <c r="FP444" s="23"/>
      <c r="FQ444" s="23"/>
      <c r="FR444" s="23"/>
      <c r="FS444" s="23"/>
      <c r="FT444" s="23"/>
      <c r="FU444" s="23"/>
      <c r="FV444" s="23"/>
      <c r="FW444" s="23"/>
      <c r="FX444" s="23"/>
      <c r="FY444" s="23"/>
      <c r="FZ444" s="23"/>
      <c r="GA444" s="23"/>
      <c r="GB444" s="23"/>
      <c r="GC444" s="23"/>
      <c r="GD444" s="23"/>
      <c r="GE444" s="23"/>
      <c r="GF444" s="23"/>
      <c r="GG444" s="23"/>
      <c r="GH444" s="23"/>
      <c r="GI444" s="23"/>
      <c r="GJ444" s="23"/>
      <c r="GK444" s="23"/>
      <c r="GL444" s="23"/>
      <c r="GM444" s="23"/>
      <c r="GN444" s="23"/>
      <c r="GO444" s="23"/>
      <c r="GP444" s="23"/>
      <c r="GQ444" s="23"/>
      <c r="GR444" s="23"/>
      <c r="GS444" s="23"/>
      <c r="GT444" s="23"/>
      <c r="GU444" s="23"/>
      <c r="GV444" s="23"/>
      <c r="GW444" s="23"/>
      <c r="GX444" s="23"/>
      <c r="GY444" s="23"/>
      <c r="GZ444" s="23"/>
      <c r="HA444" s="23"/>
      <c r="HB444" s="23"/>
      <c r="HC444" s="23"/>
      <c r="HD444" s="23"/>
      <c r="HE444" s="23"/>
      <c r="HF444" s="23"/>
      <c r="HG444" s="23"/>
      <c r="HH444" s="23"/>
      <c r="HI444" s="23"/>
      <c r="HJ444" s="23"/>
      <c r="HK444" s="23"/>
    </row>
    <row r="445" spans="1:219" ht="13.9" customHeight="1">
      <c r="A445" s="392"/>
      <c r="B445" s="160"/>
      <c r="C445" s="161"/>
      <c r="D445" s="161"/>
      <c r="E445" s="255"/>
      <c r="F445" s="396">
        <v>0</v>
      </c>
      <c r="G445" s="181"/>
      <c r="H445" s="186"/>
      <c r="I445" s="162"/>
      <c r="J445" s="163"/>
      <c r="K445" s="164"/>
      <c r="L445" s="164"/>
      <c r="M445" s="187"/>
      <c r="N445" s="458"/>
      <c r="O445" s="463"/>
      <c r="P445" s="190"/>
      <c r="Q445" s="165"/>
      <c r="R445" s="166"/>
      <c r="S445" s="191"/>
      <c r="T445" s="195"/>
      <c r="U445" s="167"/>
      <c r="V445" s="196"/>
      <c r="W445" s="199">
        <f t="shared" si="86"/>
        <v>0</v>
      </c>
      <c r="X445" s="344">
        <f>IF(G445&gt;0,HLOOKUP(C445,'Utility Allowances'!$O$33:$S$34,2),0)</f>
        <v>0</v>
      </c>
      <c r="Y445" s="345">
        <f t="shared" si="87"/>
        <v>0</v>
      </c>
      <c r="Z445" s="168">
        <f t="shared" si="88"/>
        <v>0</v>
      </c>
      <c r="AA445" s="346">
        <f t="shared" si="89"/>
        <v>0</v>
      </c>
      <c r="AB445" s="344">
        <f>IF(Y445&gt;0,VLOOKUP($Y445,'Reference Data 2'!$B$7:$C$71,2),0)</f>
        <v>0</v>
      </c>
      <c r="AC445" s="347">
        <f t="shared" si="90"/>
        <v>0</v>
      </c>
      <c r="AD445" s="348">
        <f t="shared" si="91"/>
        <v>0</v>
      </c>
      <c r="AE445" s="349">
        <f>IF(Y445&gt;0,VLOOKUP($Y445,'Reference Data 2'!$B$9:$D$71,3),0)</f>
        <v>0</v>
      </c>
      <c r="AF445" s="347">
        <f t="shared" si="92"/>
        <v>0</v>
      </c>
      <c r="AG445" s="346">
        <f t="shared" si="93"/>
        <v>0</v>
      </c>
      <c r="AH445" s="350">
        <f t="shared" si="94"/>
        <v>0</v>
      </c>
      <c r="AI445" s="351">
        <f t="shared" si="95"/>
        <v>0</v>
      </c>
      <c r="AJ445" s="352">
        <f t="shared" si="96"/>
        <v>0</v>
      </c>
      <c r="AK445" s="349">
        <f>IF(AA445&gt;0,VLOOKUP(C445,'Reference Data 1'!$N$13:$O$17,2),0)</f>
        <v>0</v>
      </c>
      <c r="AL445" s="346">
        <f t="shared" si="97"/>
        <v>0</v>
      </c>
      <c r="AM445" s="353">
        <f t="shared" si="98"/>
        <v>0</v>
      </c>
      <c r="AN445" s="354">
        <f t="shared" si="99"/>
        <v>0</v>
      </c>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3"/>
      <c r="CC445" s="23"/>
      <c r="CD445" s="23"/>
      <c r="CE445" s="23"/>
      <c r="CF445" s="23"/>
      <c r="CG445" s="23"/>
      <c r="CH445" s="23"/>
      <c r="CI445" s="23"/>
      <c r="CJ445" s="23"/>
      <c r="CK445" s="23"/>
      <c r="CL445" s="23"/>
      <c r="CM445" s="23"/>
      <c r="CN445" s="23"/>
      <c r="CO445" s="23"/>
      <c r="CP445" s="23"/>
      <c r="CQ445" s="23"/>
      <c r="CR445" s="23"/>
      <c r="CS445" s="23"/>
      <c r="CT445" s="23"/>
      <c r="CU445" s="23"/>
      <c r="CV445" s="23"/>
      <c r="CW445" s="23"/>
      <c r="CX445" s="23"/>
      <c r="CY445" s="23"/>
      <c r="CZ445" s="23"/>
      <c r="DA445" s="23"/>
      <c r="DB445" s="23"/>
      <c r="DC445" s="23"/>
      <c r="DD445" s="23"/>
      <c r="DE445" s="23"/>
      <c r="DF445" s="23"/>
      <c r="DG445" s="23"/>
      <c r="DH445" s="23"/>
      <c r="DI445" s="23"/>
      <c r="DJ445" s="23"/>
      <c r="DK445" s="23"/>
      <c r="DL445" s="23"/>
      <c r="DM445" s="23"/>
      <c r="DN445" s="23"/>
      <c r="DO445" s="23"/>
      <c r="DP445" s="23"/>
      <c r="DQ445" s="23"/>
      <c r="DR445" s="23"/>
      <c r="DS445" s="23"/>
      <c r="DT445" s="23"/>
      <c r="DU445" s="23"/>
      <c r="DV445" s="23"/>
      <c r="DW445" s="23"/>
      <c r="DX445" s="23"/>
      <c r="DY445" s="23"/>
      <c r="DZ445" s="23"/>
      <c r="EA445" s="23"/>
      <c r="EB445" s="23"/>
      <c r="EC445" s="23"/>
      <c r="ED445" s="23"/>
      <c r="EE445" s="23"/>
      <c r="EF445" s="23"/>
      <c r="EG445" s="23"/>
      <c r="EH445" s="23"/>
      <c r="EI445" s="23"/>
      <c r="EJ445" s="23"/>
      <c r="EK445" s="23"/>
      <c r="EL445" s="23"/>
      <c r="EM445" s="23"/>
      <c r="EN445" s="23"/>
      <c r="EO445" s="23"/>
      <c r="EP445" s="23"/>
      <c r="EQ445" s="23"/>
      <c r="ER445" s="23"/>
      <c r="ES445" s="23"/>
      <c r="ET445" s="23"/>
      <c r="EU445" s="23"/>
      <c r="EV445" s="23"/>
      <c r="EW445" s="23"/>
      <c r="EX445" s="23"/>
      <c r="EY445" s="23"/>
      <c r="EZ445" s="23"/>
      <c r="FA445" s="23"/>
      <c r="FB445" s="23"/>
      <c r="FC445" s="23"/>
      <c r="FD445" s="23"/>
      <c r="FE445" s="23"/>
      <c r="FF445" s="23"/>
      <c r="FG445" s="23"/>
      <c r="FH445" s="23"/>
      <c r="FI445" s="23"/>
      <c r="FJ445" s="23"/>
      <c r="FK445" s="23"/>
      <c r="FL445" s="23"/>
      <c r="FM445" s="23"/>
      <c r="FN445" s="23"/>
      <c r="FO445" s="23"/>
      <c r="FP445" s="23"/>
      <c r="FQ445" s="23"/>
      <c r="FR445" s="23"/>
      <c r="FS445" s="23"/>
      <c r="FT445" s="23"/>
      <c r="FU445" s="23"/>
      <c r="FV445" s="23"/>
      <c r="FW445" s="23"/>
      <c r="FX445" s="23"/>
      <c r="FY445" s="23"/>
      <c r="FZ445" s="23"/>
      <c r="GA445" s="23"/>
      <c r="GB445" s="23"/>
      <c r="GC445" s="23"/>
      <c r="GD445" s="23"/>
      <c r="GE445" s="23"/>
      <c r="GF445" s="23"/>
      <c r="GG445" s="23"/>
      <c r="GH445" s="23"/>
      <c r="GI445" s="23"/>
      <c r="GJ445" s="23"/>
      <c r="GK445" s="23"/>
      <c r="GL445" s="23"/>
      <c r="GM445" s="23"/>
      <c r="GN445" s="23"/>
      <c r="GO445" s="23"/>
      <c r="GP445" s="23"/>
      <c r="GQ445" s="23"/>
      <c r="GR445" s="23"/>
      <c r="GS445" s="23"/>
      <c r="GT445" s="23"/>
      <c r="GU445" s="23"/>
      <c r="GV445" s="23"/>
      <c r="GW445" s="23"/>
      <c r="GX445" s="23"/>
      <c r="GY445" s="23"/>
      <c r="GZ445" s="23"/>
      <c r="HA445" s="23"/>
      <c r="HB445" s="23"/>
      <c r="HC445" s="23"/>
      <c r="HD445" s="23"/>
      <c r="HE445" s="23"/>
      <c r="HF445" s="23"/>
      <c r="HG445" s="23"/>
      <c r="HH445" s="23"/>
      <c r="HI445" s="23"/>
      <c r="HJ445" s="23"/>
      <c r="HK445" s="23"/>
    </row>
    <row r="446" spans="1:219" ht="13.9" customHeight="1">
      <c r="A446" s="392"/>
      <c r="B446" s="160"/>
      <c r="C446" s="161"/>
      <c r="D446" s="161"/>
      <c r="E446" s="255"/>
      <c r="F446" s="396">
        <v>0</v>
      </c>
      <c r="G446" s="181"/>
      <c r="H446" s="186"/>
      <c r="I446" s="162"/>
      <c r="J446" s="163"/>
      <c r="K446" s="164"/>
      <c r="L446" s="164"/>
      <c r="M446" s="187"/>
      <c r="N446" s="458"/>
      <c r="O446" s="463"/>
      <c r="P446" s="190"/>
      <c r="Q446" s="165"/>
      <c r="R446" s="166"/>
      <c r="S446" s="191"/>
      <c r="T446" s="195"/>
      <c r="U446" s="167"/>
      <c r="V446" s="196"/>
      <c r="W446" s="199">
        <f t="shared" si="86"/>
        <v>0</v>
      </c>
      <c r="X446" s="344">
        <f>IF(G446&gt;0,HLOOKUP(C446,'Utility Allowances'!$O$33:$S$34,2),0)</f>
        <v>0</v>
      </c>
      <c r="Y446" s="345">
        <f t="shared" si="87"/>
        <v>0</v>
      </c>
      <c r="Z446" s="168">
        <f t="shared" si="88"/>
        <v>0</v>
      </c>
      <c r="AA446" s="346">
        <f t="shared" si="89"/>
        <v>0</v>
      </c>
      <c r="AB446" s="344">
        <f>IF(Y446&gt;0,VLOOKUP($Y446,'Reference Data 2'!$B$7:$C$71,2),0)</f>
        <v>0</v>
      </c>
      <c r="AC446" s="347">
        <f t="shared" si="90"/>
        <v>0</v>
      </c>
      <c r="AD446" s="348">
        <f t="shared" si="91"/>
        <v>0</v>
      </c>
      <c r="AE446" s="349">
        <f>IF(Y446&gt;0,VLOOKUP($Y446,'Reference Data 2'!$B$9:$D$71,3),0)</f>
        <v>0</v>
      </c>
      <c r="AF446" s="347">
        <f t="shared" si="92"/>
        <v>0</v>
      </c>
      <c r="AG446" s="346">
        <f t="shared" si="93"/>
        <v>0</v>
      </c>
      <c r="AH446" s="350">
        <f t="shared" si="94"/>
        <v>0</v>
      </c>
      <c r="AI446" s="351">
        <f t="shared" si="95"/>
        <v>0</v>
      </c>
      <c r="AJ446" s="352">
        <f t="shared" si="96"/>
        <v>0</v>
      </c>
      <c r="AK446" s="349">
        <f>IF(AA446&gt;0,VLOOKUP(C446,'Reference Data 1'!$N$13:$O$17,2),0)</f>
        <v>0</v>
      </c>
      <c r="AL446" s="346">
        <f t="shared" si="97"/>
        <v>0</v>
      </c>
      <c r="AM446" s="353">
        <f t="shared" si="98"/>
        <v>0</v>
      </c>
      <c r="AN446" s="354">
        <f t="shared" si="99"/>
        <v>0</v>
      </c>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c r="DI446" s="23"/>
      <c r="DJ446" s="23"/>
      <c r="DK446" s="23"/>
      <c r="DL446" s="23"/>
      <c r="DM446" s="23"/>
      <c r="DN446" s="23"/>
      <c r="DO446" s="23"/>
      <c r="DP446" s="23"/>
      <c r="DQ446" s="23"/>
      <c r="DR446" s="23"/>
      <c r="DS446" s="23"/>
      <c r="DT446" s="23"/>
      <c r="DU446" s="23"/>
      <c r="DV446" s="23"/>
      <c r="DW446" s="23"/>
      <c r="DX446" s="23"/>
      <c r="DY446" s="23"/>
      <c r="DZ446" s="23"/>
      <c r="EA446" s="23"/>
      <c r="EB446" s="23"/>
      <c r="EC446" s="23"/>
      <c r="ED446" s="23"/>
      <c r="EE446" s="23"/>
      <c r="EF446" s="23"/>
      <c r="EG446" s="23"/>
      <c r="EH446" s="23"/>
      <c r="EI446" s="23"/>
      <c r="EJ446" s="23"/>
      <c r="EK446" s="23"/>
      <c r="EL446" s="23"/>
      <c r="EM446" s="23"/>
      <c r="EN446" s="23"/>
      <c r="EO446" s="23"/>
      <c r="EP446" s="23"/>
      <c r="EQ446" s="23"/>
      <c r="ER446" s="23"/>
      <c r="ES446" s="23"/>
      <c r="ET446" s="23"/>
      <c r="EU446" s="23"/>
      <c r="EV446" s="23"/>
      <c r="EW446" s="23"/>
      <c r="EX446" s="23"/>
      <c r="EY446" s="23"/>
      <c r="EZ446" s="23"/>
      <c r="FA446" s="23"/>
      <c r="FB446" s="23"/>
      <c r="FC446" s="23"/>
      <c r="FD446" s="23"/>
      <c r="FE446" s="23"/>
      <c r="FF446" s="23"/>
      <c r="FG446" s="23"/>
      <c r="FH446" s="23"/>
      <c r="FI446" s="23"/>
      <c r="FJ446" s="23"/>
      <c r="FK446" s="23"/>
      <c r="FL446" s="23"/>
      <c r="FM446" s="23"/>
      <c r="FN446" s="23"/>
      <c r="FO446" s="23"/>
      <c r="FP446" s="23"/>
      <c r="FQ446" s="23"/>
      <c r="FR446" s="23"/>
      <c r="FS446" s="23"/>
      <c r="FT446" s="23"/>
      <c r="FU446" s="23"/>
      <c r="FV446" s="23"/>
      <c r="FW446" s="23"/>
      <c r="FX446" s="23"/>
      <c r="FY446" s="23"/>
      <c r="FZ446" s="23"/>
      <c r="GA446" s="23"/>
      <c r="GB446" s="23"/>
      <c r="GC446" s="23"/>
      <c r="GD446" s="23"/>
      <c r="GE446" s="23"/>
      <c r="GF446" s="23"/>
      <c r="GG446" s="23"/>
      <c r="GH446" s="23"/>
      <c r="GI446" s="23"/>
      <c r="GJ446" s="23"/>
      <c r="GK446" s="23"/>
      <c r="GL446" s="23"/>
      <c r="GM446" s="23"/>
      <c r="GN446" s="23"/>
      <c r="GO446" s="23"/>
      <c r="GP446" s="23"/>
      <c r="GQ446" s="23"/>
      <c r="GR446" s="23"/>
      <c r="GS446" s="23"/>
      <c r="GT446" s="23"/>
      <c r="GU446" s="23"/>
      <c r="GV446" s="23"/>
      <c r="GW446" s="23"/>
      <c r="GX446" s="23"/>
      <c r="GY446" s="23"/>
      <c r="GZ446" s="23"/>
      <c r="HA446" s="23"/>
      <c r="HB446" s="23"/>
      <c r="HC446" s="23"/>
      <c r="HD446" s="23"/>
      <c r="HE446" s="23"/>
      <c r="HF446" s="23"/>
      <c r="HG446" s="23"/>
      <c r="HH446" s="23"/>
      <c r="HI446" s="23"/>
      <c r="HJ446" s="23"/>
      <c r="HK446" s="23"/>
    </row>
    <row r="447" spans="1:219" ht="13.9" customHeight="1">
      <c r="A447" s="392"/>
      <c r="B447" s="160"/>
      <c r="C447" s="161"/>
      <c r="D447" s="161"/>
      <c r="E447" s="255"/>
      <c r="F447" s="396">
        <v>0</v>
      </c>
      <c r="G447" s="181"/>
      <c r="H447" s="186"/>
      <c r="I447" s="162"/>
      <c r="J447" s="163"/>
      <c r="K447" s="164"/>
      <c r="L447" s="164"/>
      <c r="M447" s="187"/>
      <c r="N447" s="458"/>
      <c r="O447" s="463"/>
      <c r="P447" s="190"/>
      <c r="Q447" s="165"/>
      <c r="R447" s="166"/>
      <c r="S447" s="191"/>
      <c r="T447" s="195"/>
      <c r="U447" s="167"/>
      <c r="V447" s="196"/>
      <c r="W447" s="199">
        <f t="shared" si="86"/>
        <v>0</v>
      </c>
      <c r="X447" s="344">
        <f>IF(G447&gt;0,HLOOKUP(C447,'Utility Allowances'!$O$33:$S$34,2),0)</f>
        <v>0</v>
      </c>
      <c r="Y447" s="345">
        <f t="shared" si="87"/>
        <v>0</v>
      </c>
      <c r="Z447" s="168">
        <f t="shared" si="88"/>
        <v>0</v>
      </c>
      <c r="AA447" s="346">
        <f t="shared" si="89"/>
        <v>0</v>
      </c>
      <c r="AB447" s="344">
        <f>IF(Y447&gt;0,VLOOKUP($Y447,'Reference Data 2'!$B$7:$C$71,2),0)</f>
        <v>0</v>
      </c>
      <c r="AC447" s="347">
        <f t="shared" si="90"/>
        <v>0</v>
      </c>
      <c r="AD447" s="348">
        <f t="shared" si="91"/>
        <v>0</v>
      </c>
      <c r="AE447" s="349">
        <f>IF(Y447&gt;0,VLOOKUP($Y447,'Reference Data 2'!$B$9:$D$71,3),0)</f>
        <v>0</v>
      </c>
      <c r="AF447" s="347">
        <f t="shared" si="92"/>
        <v>0</v>
      </c>
      <c r="AG447" s="346">
        <f t="shared" si="93"/>
        <v>0</v>
      </c>
      <c r="AH447" s="350">
        <f t="shared" si="94"/>
        <v>0</v>
      </c>
      <c r="AI447" s="351">
        <f t="shared" si="95"/>
        <v>0</v>
      </c>
      <c r="AJ447" s="352">
        <f t="shared" si="96"/>
        <v>0</v>
      </c>
      <c r="AK447" s="349">
        <f>IF(AA447&gt;0,VLOOKUP(C447,'Reference Data 1'!$N$13:$O$17,2),0)</f>
        <v>0</v>
      </c>
      <c r="AL447" s="346">
        <f t="shared" si="97"/>
        <v>0</v>
      </c>
      <c r="AM447" s="353">
        <f t="shared" si="98"/>
        <v>0</v>
      </c>
      <c r="AN447" s="354">
        <f t="shared" si="99"/>
        <v>0</v>
      </c>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23"/>
      <c r="DD447" s="23"/>
      <c r="DE447" s="23"/>
      <c r="DF447" s="23"/>
      <c r="DG447" s="23"/>
      <c r="DH447" s="23"/>
      <c r="DI447" s="23"/>
      <c r="DJ447" s="23"/>
      <c r="DK447" s="23"/>
      <c r="DL447" s="23"/>
      <c r="DM447" s="23"/>
      <c r="DN447" s="23"/>
      <c r="DO447" s="23"/>
      <c r="DP447" s="23"/>
      <c r="DQ447" s="23"/>
      <c r="DR447" s="23"/>
      <c r="DS447" s="23"/>
      <c r="DT447" s="23"/>
      <c r="DU447" s="23"/>
      <c r="DV447" s="23"/>
      <c r="DW447" s="23"/>
      <c r="DX447" s="23"/>
      <c r="DY447" s="23"/>
      <c r="DZ447" s="23"/>
      <c r="EA447" s="23"/>
      <c r="EB447" s="23"/>
      <c r="EC447" s="23"/>
      <c r="ED447" s="23"/>
      <c r="EE447" s="23"/>
      <c r="EF447" s="23"/>
      <c r="EG447" s="23"/>
      <c r="EH447" s="23"/>
      <c r="EI447" s="23"/>
      <c r="EJ447" s="23"/>
      <c r="EK447" s="23"/>
      <c r="EL447" s="23"/>
      <c r="EM447" s="23"/>
      <c r="EN447" s="23"/>
      <c r="EO447" s="23"/>
      <c r="EP447" s="23"/>
      <c r="EQ447" s="23"/>
      <c r="ER447" s="23"/>
      <c r="ES447" s="23"/>
      <c r="ET447" s="23"/>
      <c r="EU447" s="23"/>
      <c r="EV447" s="23"/>
      <c r="EW447" s="23"/>
      <c r="EX447" s="23"/>
      <c r="EY447" s="23"/>
      <c r="EZ447" s="23"/>
      <c r="FA447" s="23"/>
      <c r="FB447" s="23"/>
      <c r="FC447" s="23"/>
      <c r="FD447" s="23"/>
      <c r="FE447" s="23"/>
      <c r="FF447" s="23"/>
      <c r="FG447" s="23"/>
      <c r="FH447" s="23"/>
      <c r="FI447" s="23"/>
      <c r="FJ447" s="23"/>
      <c r="FK447" s="23"/>
      <c r="FL447" s="23"/>
      <c r="FM447" s="23"/>
      <c r="FN447" s="23"/>
      <c r="FO447" s="23"/>
      <c r="FP447" s="23"/>
      <c r="FQ447" s="23"/>
      <c r="FR447" s="23"/>
      <c r="FS447" s="23"/>
      <c r="FT447" s="23"/>
      <c r="FU447" s="23"/>
      <c r="FV447" s="23"/>
      <c r="FW447" s="23"/>
      <c r="FX447" s="23"/>
      <c r="FY447" s="23"/>
      <c r="FZ447" s="23"/>
      <c r="GA447" s="23"/>
      <c r="GB447" s="23"/>
      <c r="GC447" s="23"/>
      <c r="GD447" s="23"/>
      <c r="GE447" s="23"/>
      <c r="GF447" s="23"/>
      <c r="GG447" s="23"/>
      <c r="GH447" s="23"/>
      <c r="GI447" s="23"/>
      <c r="GJ447" s="23"/>
      <c r="GK447" s="23"/>
      <c r="GL447" s="23"/>
      <c r="GM447" s="23"/>
      <c r="GN447" s="23"/>
      <c r="GO447" s="23"/>
      <c r="GP447" s="23"/>
      <c r="GQ447" s="23"/>
      <c r="GR447" s="23"/>
      <c r="GS447" s="23"/>
      <c r="GT447" s="23"/>
      <c r="GU447" s="23"/>
      <c r="GV447" s="23"/>
      <c r="GW447" s="23"/>
      <c r="GX447" s="23"/>
      <c r="GY447" s="23"/>
      <c r="GZ447" s="23"/>
      <c r="HA447" s="23"/>
      <c r="HB447" s="23"/>
      <c r="HC447" s="23"/>
      <c r="HD447" s="23"/>
      <c r="HE447" s="23"/>
      <c r="HF447" s="23"/>
      <c r="HG447" s="23"/>
      <c r="HH447" s="23"/>
      <c r="HI447" s="23"/>
      <c r="HJ447" s="23"/>
      <c r="HK447" s="23"/>
    </row>
    <row r="448" spans="1:219" ht="13.9" customHeight="1">
      <c r="A448" s="392"/>
      <c r="B448" s="160"/>
      <c r="C448" s="161"/>
      <c r="D448" s="161"/>
      <c r="E448" s="255"/>
      <c r="F448" s="396">
        <v>0</v>
      </c>
      <c r="G448" s="181"/>
      <c r="H448" s="186"/>
      <c r="I448" s="162"/>
      <c r="J448" s="163"/>
      <c r="K448" s="164"/>
      <c r="L448" s="164"/>
      <c r="M448" s="187"/>
      <c r="N448" s="458"/>
      <c r="O448" s="463"/>
      <c r="P448" s="190"/>
      <c r="Q448" s="165"/>
      <c r="R448" s="166"/>
      <c r="S448" s="191"/>
      <c r="T448" s="195"/>
      <c r="U448" s="167"/>
      <c r="V448" s="196"/>
      <c r="W448" s="199">
        <f t="shared" si="86"/>
        <v>0</v>
      </c>
      <c r="X448" s="344">
        <f>IF(G448&gt;0,HLOOKUP(C448,'Utility Allowances'!$O$33:$S$34,2),0)</f>
        <v>0</v>
      </c>
      <c r="Y448" s="345">
        <f t="shared" si="87"/>
        <v>0</v>
      </c>
      <c r="Z448" s="168">
        <f t="shared" si="88"/>
        <v>0</v>
      </c>
      <c r="AA448" s="346">
        <f t="shared" si="89"/>
        <v>0</v>
      </c>
      <c r="AB448" s="344">
        <f>IF(Y448&gt;0,VLOOKUP($Y448,'Reference Data 2'!$B$7:$C$71,2),0)</f>
        <v>0</v>
      </c>
      <c r="AC448" s="347">
        <f t="shared" si="90"/>
        <v>0</v>
      </c>
      <c r="AD448" s="348">
        <f t="shared" si="91"/>
        <v>0</v>
      </c>
      <c r="AE448" s="349">
        <f>IF(Y448&gt;0,VLOOKUP($Y448,'Reference Data 2'!$B$9:$D$71,3),0)</f>
        <v>0</v>
      </c>
      <c r="AF448" s="347">
        <f t="shared" si="92"/>
        <v>0</v>
      </c>
      <c r="AG448" s="346">
        <f t="shared" si="93"/>
        <v>0</v>
      </c>
      <c r="AH448" s="350">
        <f t="shared" si="94"/>
        <v>0</v>
      </c>
      <c r="AI448" s="351">
        <f t="shared" si="95"/>
        <v>0</v>
      </c>
      <c r="AJ448" s="352">
        <f t="shared" si="96"/>
        <v>0</v>
      </c>
      <c r="AK448" s="349">
        <f>IF(AA448&gt;0,VLOOKUP(C448,'Reference Data 1'!$N$13:$O$17,2),0)</f>
        <v>0</v>
      </c>
      <c r="AL448" s="346">
        <f t="shared" si="97"/>
        <v>0</v>
      </c>
      <c r="AM448" s="353">
        <f t="shared" si="98"/>
        <v>0</v>
      </c>
      <c r="AN448" s="354">
        <f t="shared" si="99"/>
        <v>0</v>
      </c>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23"/>
      <c r="DD448" s="23"/>
      <c r="DE448" s="23"/>
      <c r="DF448" s="23"/>
      <c r="DG448" s="23"/>
      <c r="DH448" s="23"/>
      <c r="DI448" s="23"/>
      <c r="DJ448" s="23"/>
      <c r="DK448" s="23"/>
      <c r="DL448" s="23"/>
      <c r="DM448" s="23"/>
      <c r="DN448" s="23"/>
      <c r="DO448" s="23"/>
      <c r="DP448" s="23"/>
      <c r="DQ448" s="23"/>
      <c r="DR448" s="23"/>
      <c r="DS448" s="23"/>
      <c r="DT448" s="23"/>
      <c r="DU448" s="23"/>
      <c r="DV448" s="23"/>
      <c r="DW448" s="23"/>
      <c r="DX448" s="23"/>
      <c r="DY448" s="23"/>
      <c r="DZ448" s="23"/>
      <c r="EA448" s="23"/>
      <c r="EB448" s="23"/>
      <c r="EC448" s="23"/>
      <c r="ED448" s="23"/>
      <c r="EE448" s="23"/>
      <c r="EF448" s="23"/>
      <c r="EG448" s="23"/>
      <c r="EH448" s="23"/>
      <c r="EI448" s="23"/>
      <c r="EJ448" s="23"/>
      <c r="EK448" s="23"/>
      <c r="EL448" s="23"/>
      <c r="EM448" s="23"/>
      <c r="EN448" s="23"/>
      <c r="EO448" s="23"/>
      <c r="EP448" s="23"/>
      <c r="EQ448" s="23"/>
      <c r="ER448" s="23"/>
      <c r="ES448" s="23"/>
      <c r="ET448" s="23"/>
      <c r="EU448" s="23"/>
      <c r="EV448" s="23"/>
      <c r="EW448" s="23"/>
      <c r="EX448" s="23"/>
      <c r="EY448" s="23"/>
      <c r="EZ448" s="23"/>
      <c r="FA448" s="23"/>
      <c r="FB448" s="23"/>
      <c r="FC448" s="23"/>
      <c r="FD448" s="23"/>
      <c r="FE448" s="23"/>
      <c r="FF448" s="23"/>
      <c r="FG448" s="23"/>
      <c r="FH448" s="23"/>
      <c r="FI448" s="23"/>
      <c r="FJ448" s="23"/>
      <c r="FK448" s="23"/>
      <c r="FL448" s="23"/>
      <c r="FM448" s="23"/>
      <c r="FN448" s="23"/>
      <c r="FO448" s="23"/>
      <c r="FP448" s="23"/>
      <c r="FQ448" s="23"/>
      <c r="FR448" s="23"/>
      <c r="FS448" s="23"/>
      <c r="FT448" s="23"/>
      <c r="FU448" s="23"/>
      <c r="FV448" s="23"/>
      <c r="FW448" s="23"/>
      <c r="FX448" s="23"/>
      <c r="FY448" s="23"/>
      <c r="FZ448" s="23"/>
      <c r="GA448" s="23"/>
      <c r="GB448" s="23"/>
      <c r="GC448" s="23"/>
      <c r="GD448" s="23"/>
      <c r="GE448" s="23"/>
      <c r="GF448" s="23"/>
      <c r="GG448" s="23"/>
      <c r="GH448" s="23"/>
      <c r="GI448" s="23"/>
      <c r="GJ448" s="23"/>
      <c r="GK448" s="23"/>
      <c r="GL448" s="23"/>
      <c r="GM448" s="23"/>
      <c r="GN448" s="23"/>
      <c r="GO448" s="23"/>
      <c r="GP448" s="23"/>
      <c r="GQ448" s="23"/>
      <c r="GR448" s="23"/>
      <c r="GS448" s="23"/>
      <c r="GT448" s="23"/>
      <c r="GU448" s="23"/>
      <c r="GV448" s="23"/>
      <c r="GW448" s="23"/>
      <c r="GX448" s="23"/>
      <c r="GY448" s="23"/>
      <c r="GZ448" s="23"/>
      <c r="HA448" s="23"/>
      <c r="HB448" s="23"/>
      <c r="HC448" s="23"/>
      <c r="HD448" s="23"/>
      <c r="HE448" s="23"/>
      <c r="HF448" s="23"/>
      <c r="HG448" s="23"/>
      <c r="HH448" s="23"/>
      <c r="HI448" s="23"/>
      <c r="HJ448" s="23"/>
      <c r="HK448" s="23"/>
    </row>
    <row r="449" spans="1:219" ht="13.9" customHeight="1">
      <c r="A449" s="392"/>
      <c r="B449" s="160"/>
      <c r="C449" s="161"/>
      <c r="D449" s="161"/>
      <c r="E449" s="255"/>
      <c r="F449" s="396">
        <v>0</v>
      </c>
      <c r="G449" s="181"/>
      <c r="H449" s="186"/>
      <c r="I449" s="162"/>
      <c r="J449" s="163"/>
      <c r="K449" s="164"/>
      <c r="L449" s="164"/>
      <c r="M449" s="187"/>
      <c r="N449" s="458"/>
      <c r="O449" s="463"/>
      <c r="P449" s="190"/>
      <c r="Q449" s="165"/>
      <c r="R449" s="166"/>
      <c r="S449" s="191"/>
      <c r="T449" s="195"/>
      <c r="U449" s="167"/>
      <c r="V449" s="196"/>
      <c r="W449" s="199">
        <f t="shared" si="86"/>
        <v>0</v>
      </c>
      <c r="X449" s="344">
        <f>IF(G449&gt;0,HLOOKUP(C449,'Utility Allowances'!$O$33:$S$34,2),0)</f>
        <v>0</v>
      </c>
      <c r="Y449" s="345">
        <f t="shared" si="87"/>
        <v>0</v>
      </c>
      <c r="Z449" s="168">
        <f t="shared" si="88"/>
        <v>0</v>
      </c>
      <c r="AA449" s="346">
        <f t="shared" si="89"/>
        <v>0</v>
      </c>
      <c r="AB449" s="344">
        <f>IF(Y449&gt;0,VLOOKUP($Y449,'Reference Data 2'!$B$7:$C$71,2),0)</f>
        <v>0</v>
      </c>
      <c r="AC449" s="347">
        <f t="shared" si="90"/>
        <v>0</v>
      </c>
      <c r="AD449" s="348">
        <f t="shared" si="91"/>
        <v>0</v>
      </c>
      <c r="AE449" s="349">
        <f>IF(Y449&gt;0,VLOOKUP($Y449,'Reference Data 2'!$B$9:$D$71,3),0)</f>
        <v>0</v>
      </c>
      <c r="AF449" s="347">
        <f t="shared" si="92"/>
        <v>0</v>
      </c>
      <c r="AG449" s="346">
        <f t="shared" si="93"/>
        <v>0</v>
      </c>
      <c r="AH449" s="350">
        <f t="shared" si="94"/>
        <v>0</v>
      </c>
      <c r="AI449" s="351">
        <f t="shared" si="95"/>
        <v>0</v>
      </c>
      <c r="AJ449" s="352">
        <f t="shared" si="96"/>
        <v>0</v>
      </c>
      <c r="AK449" s="349">
        <f>IF(AA449&gt;0,VLOOKUP(C449,'Reference Data 1'!$N$13:$O$17,2),0)</f>
        <v>0</v>
      </c>
      <c r="AL449" s="346">
        <f t="shared" si="97"/>
        <v>0</v>
      </c>
      <c r="AM449" s="353">
        <f t="shared" si="98"/>
        <v>0</v>
      </c>
      <c r="AN449" s="354">
        <f t="shared" si="99"/>
        <v>0</v>
      </c>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3"/>
      <c r="CC449" s="23"/>
      <c r="CD449" s="23"/>
      <c r="CE449" s="23"/>
      <c r="CF449" s="23"/>
      <c r="CG449" s="23"/>
      <c r="CH449" s="23"/>
      <c r="CI449" s="23"/>
      <c r="CJ449" s="23"/>
      <c r="CK449" s="23"/>
      <c r="CL449" s="23"/>
      <c r="CM449" s="23"/>
      <c r="CN449" s="23"/>
      <c r="CO449" s="23"/>
      <c r="CP449" s="23"/>
      <c r="CQ449" s="23"/>
      <c r="CR449" s="23"/>
      <c r="CS449" s="23"/>
      <c r="CT449" s="23"/>
      <c r="CU449" s="23"/>
      <c r="CV449" s="23"/>
      <c r="CW449" s="23"/>
      <c r="CX449" s="23"/>
      <c r="CY449" s="23"/>
      <c r="CZ449" s="23"/>
      <c r="DA449" s="23"/>
      <c r="DB449" s="23"/>
      <c r="DC449" s="23"/>
      <c r="DD449" s="23"/>
      <c r="DE449" s="23"/>
      <c r="DF449" s="23"/>
      <c r="DG449" s="23"/>
      <c r="DH449" s="23"/>
      <c r="DI449" s="23"/>
      <c r="DJ449" s="23"/>
      <c r="DK449" s="23"/>
      <c r="DL449" s="23"/>
      <c r="DM449" s="23"/>
      <c r="DN449" s="23"/>
      <c r="DO449" s="23"/>
      <c r="DP449" s="23"/>
      <c r="DQ449" s="23"/>
      <c r="DR449" s="23"/>
      <c r="DS449" s="23"/>
      <c r="DT449" s="23"/>
      <c r="DU449" s="23"/>
      <c r="DV449" s="23"/>
      <c r="DW449" s="23"/>
      <c r="DX449" s="23"/>
      <c r="DY449" s="23"/>
      <c r="DZ449" s="23"/>
      <c r="EA449" s="23"/>
      <c r="EB449" s="23"/>
      <c r="EC449" s="23"/>
      <c r="ED449" s="23"/>
      <c r="EE449" s="23"/>
      <c r="EF449" s="23"/>
      <c r="EG449" s="23"/>
      <c r="EH449" s="23"/>
      <c r="EI449" s="23"/>
      <c r="EJ449" s="23"/>
      <c r="EK449" s="23"/>
      <c r="EL449" s="23"/>
      <c r="EM449" s="23"/>
      <c r="EN449" s="23"/>
      <c r="EO449" s="23"/>
      <c r="EP449" s="23"/>
      <c r="EQ449" s="23"/>
      <c r="ER449" s="23"/>
      <c r="ES449" s="23"/>
      <c r="ET449" s="23"/>
      <c r="EU449" s="23"/>
      <c r="EV449" s="23"/>
      <c r="EW449" s="23"/>
      <c r="EX449" s="23"/>
      <c r="EY449" s="23"/>
      <c r="EZ449" s="23"/>
      <c r="FA449" s="23"/>
      <c r="FB449" s="23"/>
      <c r="FC449" s="23"/>
      <c r="FD449" s="23"/>
      <c r="FE449" s="23"/>
      <c r="FF449" s="23"/>
      <c r="FG449" s="23"/>
      <c r="FH449" s="23"/>
      <c r="FI449" s="23"/>
      <c r="FJ449" s="23"/>
      <c r="FK449" s="23"/>
      <c r="FL449" s="23"/>
      <c r="FM449" s="23"/>
      <c r="FN449" s="23"/>
      <c r="FO449" s="23"/>
      <c r="FP449" s="23"/>
      <c r="FQ449" s="23"/>
      <c r="FR449" s="23"/>
      <c r="FS449" s="23"/>
      <c r="FT449" s="23"/>
      <c r="FU449" s="23"/>
      <c r="FV449" s="23"/>
      <c r="FW449" s="23"/>
      <c r="FX449" s="23"/>
      <c r="FY449" s="23"/>
      <c r="FZ449" s="23"/>
      <c r="GA449" s="23"/>
      <c r="GB449" s="23"/>
      <c r="GC449" s="23"/>
      <c r="GD449" s="23"/>
      <c r="GE449" s="23"/>
      <c r="GF449" s="23"/>
      <c r="GG449" s="23"/>
      <c r="GH449" s="23"/>
      <c r="GI449" s="23"/>
      <c r="GJ449" s="23"/>
      <c r="GK449" s="23"/>
      <c r="GL449" s="23"/>
      <c r="GM449" s="23"/>
      <c r="GN449" s="23"/>
      <c r="GO449" s="23"/>
      <c r="GP449" s="23"/>
      <c r="GQ449" s="23"/>
      <c r="GR449" s="23"/>
      <c r="GS449" s="23"/>
      <c r="GT449" s="23"/>
      <c r="GU449" s="23"/>
      <c r="GV449" s="23"/>
      <c r="GW449" s="23"/>
      <c r="GX449" s="23"/>
      <c r="GY449" s="23"/>
      <c r="GZ449" s="23"/>
      <c r="HA449" s="23"/>
      <c r="HB449" s="23"/>
      <c r="HC449" s="23"/>
      <c r="HD449" s="23"/>
      <c r="HE449" s="23"/>
      <c r="HF449" s="23"/>
      <c r="HG449" s="23"/>
      <c r="HH449" s="23"/>
      <c r="HI449" s="23"/>
      <c r="HJ449" s="23"/>
      <c r="HK449" s="23"/>
    </row>
    <row r="450" spans="1:219" ht="13.9" customHeight="1">
      <c r="A450" s="392"/>
      <c r="B450" s="160"/>
      <c r="C450" s="161"/>
      <c r="D450" s="161"/>
      <c r="E450" s="255"/>
      <c r="F450" s="396">
        <v>0</v>
      </c>
      <c r="G450" s="181"/>
      <c r="H450" s="186"/>
      <c r="I450" s="162"/>
      <c r="J450" s="163"/>
      <c r="K450" s="164"/>
      <c r="L450" s="164"/>
      <c r="M450" s="187"/>
      <c r="N450" s="458"/>
      <c r="O450" s="463"/>
      <c r="P450" s="190"/>
      <c r="Q450" s="165"/>
      <c r="R450" s="166"/>
      <c r="S450" s="191"/>
      <c r="T450" s="195"/>
      <c r="U450" s="167"/>
      <c r="V450" s="196"/>
      <c r="W450" s="199">
        <f t="shared" si="86"/>
        <v>0</v>
      </c>
      <c r="X450" s="344">
        <f>IF(G450&gt;0,HLOOKUP(C450,'Utility Allowances'!$O$33:$S$34,2),0)</f>
        <v>0</v>
      </c>
      <c r="Y450" s="345">
        <f t="shared" si="87"/>
        <v>0</v>
      </c>
      <c r="Z450" s="168">
        <f t="shared" si="88"/>
        <v>0</v>
      </c>
      <c r="AA450" s="346">
        <f t="shared" si="89"/>
        <v>0</v>
      </c>
      <c r="AB450" s="344">
        <f>IF(Y450&gt;0,VLOOKUP($Y450,'Reference Data 2'!$B$7:$C$71,2),0)</f>
        <v>0</v>
      </c>
      <c r="AC450" s="347">
        <f t="shared" si="90"/>
        <v>0</v>
      </c>
      <c r="AD450" s="348">
        <f t="shared" si="91"/>
        <v>0</v>
      </c>
      <c r="AE450" s="349">
        <f>IF(Y450&gt;0,VLOOKUP($Y450,'Reference Data 2'!$B$9:$D$71,3),0)</f>
        <v>0</v>
      </c>
      <c r="AF450" s="347">
        <f t="shared" si="92"/>
        <v>0</v>
      </c>
      <c r="AG450" s="346">
        <f t="shared" si="93"/>
        <v>0</v>
      </c>
      <c r="AH450" s="350">
        <f t="shared" si="94"/>
        <v>0</v>
      </c>
      <c r="AI450" s="351">
        <f t="shared" si="95"/>
        <v>0</v>
      </c>
      <c r="AJ450" s="352">
        <f t="shared" si="96"/>
        <v>0</v>
      </c>
      <c r="AK450" s="349">
        <f>IF(AA450&gt;0,VLOOKUP(C450,'Reference Data 1'!$N$13:$O$17,2),0)</f>
        <v>0</v>
      </c>
      <c r="AL450" s="346">
        <f t="shared" si="97"/>
        <v>0</v>
      </c>
      <c r="AM450" s="353">
        <f t="shared" si="98"/>
        <v>0</v>
      </c>
      <c r="AN450" s="354">
        <f t="shared" si="99"/>
        <v>0</v>
      </c>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c r="DI450" s="23"/>
      <c r="DJ450" s="23"/>
      <c r="DK450" s="23"/>
      <c r="DL450" s="23"/>
      <c r="DM450" s="23"/>
      <c r="DN450" s="23"/>
      <c r="DO450" s="23"/>
      <c r="DP450" s="23"/>
      <c r="DQ450" s="23"/>
      <c r="DR450" s="23"/>
      <c r="DS450" s="23"/>
      <c r="DT450" s="23"/>
      <c r="DU450" s="23"/>
      <c r="DV450" s="23"/>
      <c r="DW450" s="23"/>
      <c r="DX450" s="23"/>
      <c r="DY450" s="23"/>
      <c r="DZ450" s="23"/>
      <c r="EA450" s="23"/>
      <c r="EB450" s="23"/>
      <c r="EC450" s="23"/>
      <c r="ED450" s="23"/>
      <c r="EE450" s="23"/>
      <c r="EF450" s="23"/>
      <c r="EG450" s="23"/>
      <c r="EH450" s="23"/>
      <c r="EI450" s="23"/>
      <c r="EJ450" s="23"/>
      <c r="EK450" s="23"/>
      <c r="EL450" s="23"/>
      <c r="EM450" s="23"/>
      <c r="EN450" s="23"/>
      <c r="EO450" s="23"/>
      <c r="EP450" s="23"/>
      <c r="EQ450" s="23"/>
      <c r="ER450" s="23"/>
      <c r="ES450" s="23"/>
      <c r="ET450" s="23"/>
      <c r="EU450" s="23"/>
      <c r="EV450" s="23"/>
      <c r="EW450" s="23"/>
      <c r="EX450" s="23"/>
      <c r="EY450" s="23"/>
      <c r="EZ450" s="23"/>
      <c r="FA450" s="23"/>
      <c r="FB450" s="23"/>
      <c r="FC450" s="23"/>
      <c r="FD450" s="23"/>
      <c r="FE450" s="23"/>
      <c r="FF450" s="23"/>
      <c r="FG450" s="23"/>
      <c r="FH450" s="23"/>
      <c r="FI450" s="23"/>
      <c r="FJ450" s="23"/>
      <c r="FK450" s="23"/>
      <c r="FL450" s="23"/>
      <c r="FM450" s="23"/>
      <c r="FN450" s="23"/>
      <c r="FO450" s="23"/>
      <c r="FP450" s="23"/>
      <c r="FQ450" s="23"/>
      <c r="FR450" s="23"/>
      <c r="FS450" s="23"/>
      <c r="FT450" s="23"/>
      <c r="FU450" s="23"/>
      <c r="FV450" s="23"/>
      <c r="FW450" s="23"/>
      <c r="FX450" s="23"/>
      <c r="FY450" s="23"/>
      <c r="FZ450" s="23"/>
      <c r="GA450" s="23"/>
      <c r="GB450" s="23"/>
      <c r="GC450" s="23"/>
      <c r="GD450" s="23"/>
      <c r="GE450" s="23"/>
      <c r="GF450" s="23"/>
      <c r="GG450" s="23"/>
      <c r="GH450" s="23"/>
      <c r="GI450" s="23"/>
      <c r="GJ450" s="23"/>
      <c r="GK450" s="23"/>
      <c r="GL450" s="23"/>
      <c r="GM450" s="23"/>
      <c r="GN450" s="23"/>
      <c r="GO450" s="23"/>
      <c r="GP450" s="23"/>
      <c r="GQ450" s="23"/>
      <c r="GR450" s="23"/>
      <c r="GS450" s="23"/>
      <c r="GT450" s="23"/>
      <c r="GU450" s="23"/>
      <c r="GV450" s="23"/>
      <c r="GW450" s="23"/>
      <c r="GX450" s="23"/>
      <c r="GY450" s="23"/>
      <c r="GZ450" s="23"/>
      <c r="HA450" s="23"/>
      <c r="HB450" s="23"/>
      <c r="HC450" s="23"/>
      <c r="HD450" s="23"/>
      <c r="HE450" s="23"/>
      <c r="HF450" s="23"/>
      <c r="HG450" s="23"/>
      <c r="HH450" s="23"/>
      <c r="HI450" s="23"/>
      <c r="HJ450" s="23"/>
      <c r="HK450" s="23"/>
    </row>
    <row r="451" spans="1:219" ht="13.9" customHeight="1">
      <c r="A451" s="392"/>
      <c r="B451" s="160"/>
      <c r="C451" s="161"/>
      <c r="D451" s="161"/>
      <c r="E451" s="255"/>
      <c r="F451" s="396">
        <v>0</v>
      </c>
      <c r="G451" s="181"/>
      <c r="H451" s="186"/>
      <c r="I451" s="162"/>
      <c r="J451" s="163"/>
      <c r="K451" s="164"/>
      <c r="L451" s="164"/>
      <c r="M451" s="187"/>
      <c r="N451" s="458"/>
      <c r="O451" s="463"/>
      <c r="P451" s="190"/>
      <c r="Q451" s="165"/>
      <c r="R451" s="166"/>
      <c r="S451" s="191"/>
      <c r="T451" s="195"/>
      <c r="U451" s="167"/>
      <c r="V451" s="196"/>
      <c r="W451" s="199">
        <f t="shared" si="86"/>
        <v>0</v>
      </c>
      <c r="X451" s="344">
        <f>IF(G451&gt;0,HLOOKUP(C451,'Utility Allowances'!$O$33:$S$34,2),0)</f>
        <v>0</v>
      </c>
      <c r="Y451" s="345">
        <f t="shared" si="87"/>
        <v>0</v>
      </c>
      <c r="Z451" s="168">
        <f t="shared" si="88"/>
        <v>0</v>
      </c>
      <c r="AA451" s="346">
        <f t="shared" si="89"/>
        <v>0</v>
      </c>
      <c r="AB451" s="344">
        <f>IF(Y451&gt;0,VLOOKUP($Y451,'Reference Data 2'!$B$7:$C$71,2),0)</f>
        <v>0</v>
      </c>
      <c r="AC451" s="347">
        <f t="shared" si="90"/>
        <v>0</v>
      </c>
      <c r="AD451" s="348">
        <f t="shared" si="91"/>
        <v>0</v>
      </c>
      <c r="AE451" s="349">
        <f>IF(Y451&gt;0,VLOOKUP($Y451,'Reference Data 2'!$B$9:$D$71,3),0)</f>
        <v>0</v>
      </c>
      <c r="AF451" s="347">
        <f t="shared" si="92"/>
        <v>0</v>
      </c>
      <c r="AG451" s="346">
        <f t="shared" si="93"/>
        <v>0</v>
      </c>
      <c r="AH451" s="350">
        <f t="shared" si="94"/>
        <v>0</v>
      </c>
      <c r="AI451" s="351">
        <f t="shared" si="95"/>
        <v>0</v>
      </c>
      <c r="AJ451" s="352">
        <f t="shared" si="96"/>
        <v>0</v>
      </c>
      <c r="AK451" s="349">
        <f>IF(AA451&gt;0,VLOOKUP(C451,'Reference Data 1'!$N$13:$O$17,2),0)</f>
        <v>0</v>
      </c>
      <c r="AL451" s="346">
        <f t="shared" si="97"/>
        <v>0</v>
      </c>
      <c r="AM451" s="353">
        <f t="shared" si="98"/>
        <v>0</v>
      </c>
      <c r="AN451" s="354">
        <f t="shared" si="99"/>
        <v>0</v>
      </c>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23"/>
      <c r="DD451" s="23"/>
      <c r="DE451" s="23"/>
      <c r="DF451" s="23"/>
      <c r="DG451" s="23"/>
      <c r="DH451" s="23"/>
      <c r="DI451" s="23"/>
      <c r="DJ451" s="23"/>
      <c r="DK451" s="23"/>
      <c r="DL451" s="23"/>
      <c r="DM451" s="23"/>
      <c r="DN451" s="23"/>
      <c r="DO451" s="23"/>
      <c r="DP451" s="23"/>
      <c r="DQ451" s="23"/>
      <c r="DR451" s="23"/>
      <c r="DS451" s="23"/>
      <c r="DT451" s="23"/>
      <c r="DU451" s="23"/>
      <c r="DV451" s="23"/>
      <c r="DW451" s="23"/>
      <c r="DX451" s="23"/>
      <c r="DY451" s="23"/>
      <c r="DZ451" s="23"/>
      <c r="EA451" s="23"/>
      <c r="EB451" s="23"/>
      <c r="EC451" s="23"/>
      <c r="ED451" s="23"/>
      <c r="EE451" s="23"/>
      <c r="EF451" s="23"/>
      <c r="EG451" s="23"/>
      <c r="EH451" s="23"/>
      <c r="EI451" s="23"/>
      <c r="EJ451" s="23"/>
      <c r="EK451" s="23"/>
      <c r="EL451" s="23"/>
      <c r="EM451" s="23"/>
      <c r="EN451" s="23"/>
      <c r="EO451" s="23"/>
      <c r="EP451" s="23"/>
      <c r="EQ451" s="23"/>
      <c r="ER451" s="23"/>
      <c r="ES451" s="23"/>
      <c r="ET451" s="23"/>
      <c r="EU451" s="23"/>
      <c r="EV451" s="23"/>
      <c r="EW451" s="23"/>
      <c r="EX451" s="23"/>
      <c r="EY451" s="23"/>
      <c r="EZ451" s="23"/>
      <c r="FA451" s="23"/>
      <c r="FB451" s="23"/>
      <c r="FC451" s="23"/>
      <c r="FD451" s="23"/>
      <c r="FE451" s="23"/>
      <c r="FF451" s="23"/>
      <c r="FG451" s="23"/>
      <c r="FH451" s="23"/>
      <c r="FI451" s="23"/>
      <c r="FJ451" s="23"/>
      <c r="FK451" s="23"/>
      <c r="FL451" s="23"/>
      <c r="FM451" s="23"/>
      <c r="FN451" s="23"/>
      <c r="FO451" s="23"/>
      <c r="FP451" s="23"/>
      <c r="FQ451" s="23"/>
      <c r="FR451" s="23"/>
      <c r="FS451" s="23"/>
      <c r="FT451" s="23"/>
      <c r="FU451" s="23"/>
      <c r="FV451" s="23"/>
      <c r="FW451" s="23"/>
      <c r="FX451" s="23"/>
      <c r="FY451" s="23"/>
      <c r="FZ451" s="23"/>
      <c r="GA451" s="23"/>
      <c r="GB451" s="23"/>
      <c r="GC451" s="23"/>
      <c r="GD451" s="23"/>
      <c r="GE451" s="23"/>
      <c r="GF451" s="23"/>
      <c r="GG451" s="23"/>
      <c r="GH451" s="23"/>
      <c r="GI451" s="23"/>
      <c r="GJ451" s="23"/>
      <c r="GK451" s="23"/>
      <c r="GL451" s="23"/>
      <c r="GM451" s="23"/>
      <c r="GN451" s="23"/>
      <c r="GO451" s="23"/>
      <c r="GP451" s="23"/>
      <c r="GQ451" s="23"/>
      <c r="GR451" s="23"/>
      <c r="GS451" s="23"/>
      <c r="GT451" s="23"/>
      <c r="GU451" s="23"/>
      <c r="GV451" s="23"/>
      <c r="GW451" s="23"/>
      <c r="GX451" s="23"/>
      <c r="GY451" s="23"/>
      <c r="GZ451" s="23"/>
      <c r="HA451" s="23"/>
      <c r="HB451" s="23"/>
      <c r="HC451" s="23"/>
      <c r="HD451" s="23"/>
      <c r="HE451" s="23"/>
      <c r="HF451" s="23"/>
      <c r="HG451" s="23"/>
      <c r="HH451" s="23"/>
      <c r="HI451" s="23"/>
      <c r="HJ451" s="23"/>
      <c r="HK451" s="23"/>
    </row>
    <row r="452" spans="1:219" ht="13.9" customHeight="1">
      <c r="A452" s="392"/>
      <c r="B452" s="160"/>
      <c r="C452" s="161"/>
      <c r="D452" s="161"/>
      <c r="E452" s="255"/>
      <c r="F452" s="396">
        <v>0</v>
      </c>
      <c r="G452" s="181"/>
      <c r="H452" s="186"/>
      <c r="I452" s="162"/>
      <c r="J452" s="163"/>
      <c r="K452" s="164"/>
      <c r="L452" s="164"/>
      <c r="M452" s="187"/>
      <c r="N452" s="458"/>
      <c r="O452" s="463"/>
      <c r="P452" s="190"/>
      <c r="Q452" s="165"/>
      <c r="R452" s="166"/>
      <c r="S452" s="191"/>
      <c r="T452" s="195"/>
      <c r="U452" s="167"/>
      <c r="V452" s="196"/>
      <c r="W452" s="199">
        <f t="shared" si="86"/>
        <v>0</v>
      </c>
      <c r="X452" s="344">
        <f>IF(G452&gt;0,HLOOKUP(C452,'Utility Allowances'!$O$33:$S$34,2),0)</f>
        <v>0</v>
      </c>
      <c r="Y452" s="345">
        <f t="shared" si="87"/>
        <v>0</v>
      </c>
      <c r="Z452" s="168">
        <f t="shared" si="88"/>
        <v>0</v>
      </c>
      <c r="AA452" s="346">
        <f t="shared" si="89"/>
        <v>0</v>
      </c>
      <c r="AB452" s="344">
        <f>IF(Y452&gt;0,VLOOKUP($Y452,'Reference Data 2'!$B$7:$C$71,2),0)</f>
        <v>0</v>
      </c>
      <c r="AC452" s="347">
        <f t="shared" si="90"/>
        <v>0</v>
      </c>
      <c r="AD452" s="348">
        <f t="shared" si="91"/>
        <v>0</v>
      </c>
      <c r="AE452" s="349">
        <f>IF(Y452&gt;0,VLOOKUP($Y452,'Reference Data 2'!$B$9:$D$71,3),0)</f>
        <v>0</v>
      </c>
      <c r="AF452" s="347">
        <f t="shared" si="92"/>
        <v>0</v>
      </c>
      <c r="AG452" s="346">
        <f t="shared" si="93"/>
        <v>0</v>
      </c>
      <c r="AH452" s="350">
        <f t="shared" si="94"/>
        <v>0</v>
      </c>
      <c r="AI452" s="351">
        <f t="shared" si="95"/>
        <v>0</v>
      </c>
      <c r="AJ452" s="352">
        <f t="shared" si="96"/>
        <v>0</v>
      </c>
      <c r="AK452" s="349">
        <f>IF(AA452&gt;0,VLOOKUP(C452,'Reference Data 1'!$N$13:$O$17,2),0)</f>
        <v>0</v>
      </c>
      <c r="AL452" s="346">
        <f t="shared" si="97"/>
        <v>0</v>
      </c>
      <c r="AM452" s="353">
        <f t="shared" si="98"/>
        <v>0</v>
      </c>
      <c r="AN452" s="354">
        <f t="shared" si="99"/>
        <v>0</v>
      </c>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3"/>
      <c r="CC452" s="23"/>
      <c r="CD452" s="23"/>
      <c r="CE452" s="23"/>
      <c r="CF452" s="23"/>
      <c r="CG452" s="23"/>
      <c r="CH452" s="23"/>
      <c r="CI452" s="23"/>
      <c r="CJ452" s="23"/>
      <c r="CK452" s="23"/>
      <c r="CL452" s="23"/>
      <c r="CM452" s="23"/>
      <c r="CN452" s="23"/>
      <c r="CO452" s="23"/>
      <c r="CP452" s="23"/>
      <c r="CQ452" s="23"/>
      <c r="CR452" s="23"/>
      <c r="CS452" s="23"/>
      <c r="CT452" s="23"/>
      <c r="CU452" s="23"/>
      <c r="CV452" s="23"/>
      <c r="CW452" s="23"/>
      <c r="CX452" s="23"/>
      <c r="CY452" s="23"/>
      <c r="CZ452" s="23"/>
      <c r="DA452" s="23"/>
      <c r="DB452" s="23"/>
      <c r="DC452" s="23"/>
      <c r="DD452" s="23"/>
      <c r="DE452" s="23"/>
      <c r="DF452" s="23"/>
      <c r="DG452" s="23"/>
      <c r="DH452" s="23"/>
      <c r="DI452" s="23"/>
      <c r="DJ452" s="23"/>
      <c r="DK452" s="23"/>
      <c r="DL452" s="23"/>
      <c r="DM452" s="23"/>
      <c r="DN452" s="23"/>
      <c r="DO452" s="23"/>
      <c r="DP452" s="23"/>
      <c r="DQ452" s="23"/>
      <c r="DR452" s="23"/>
      <c r="DS452" s="23"/>
      <c r="DT452" s="23"/>
      <c r="DU452" s="23"/>
      <c r="DV452" s="23"/>
      <c r="DW452" s="23"/>
      <c r="DX452" s="23"/>
      <c r="DY452" s="23"/>
      <c r="DZ452" s="23"/>
      <c r="EA452" s="23"/>
      <c r="EB452" s="23"/>
      <c r="EC452" s="23"/>
      <c r="ED452" s="23"/>
      <c r="EE452" s="23"/>
      <c r="EF452" s="23"/>
      <c r="EG452" s="23"/>
      <c r="EH452" s="23"/>
      <c r="EI452" s="23"/>
      <c r="EJ452" s="23"/>
      <c r="EK452" s="23"/>
      <c r="EL452" s="23"/>
      <c r="EM452" s="23"/>
      <c r="EN452" s="23"/>
      <c r="EO452" s="23"/>
      <c r="EP452" s="23"/>
      <c r="EQ452" s="23"/>
      <c r="ER452" s="23"/>
      <c r="ES452" s="23"/>
      <c r="ET452" s="23"/>
      <c r="EU452" s="23"/>
      <c r="EV452" s="23"/>
      <c r="EW452" s="23"/>
      <c r="EX452" s="23"/>
      <c r="EY452" s="23"/>
      <c r="EZ452" s="23"/>
      <c r="FA452" s="23"/>
      <c r="FB452" s="23"/>
      <c r="FC452" s="23"/>
      <c r="FD452" s="23"/>
      <c r="FE452" s="23"/>
      <c r="FF452" s="23"/>
      <c r="FG452" s="23"/>
      <c r="FH452" s="23"/>
      <c r="FI452" s="23"/>
      <c r="FJ452" s="23"/>
      <c r="FK452" s="23"/>
      <c r="FL452" s="23"/>
      <c r="FM452" s="23"/>
      <c r="FN452" s="23"/>
      <c r="FO452" s="23"/>
      <c r="FP452" s="23"/>
      <c r="FQ452" s="23"/>
      <c r="FR452" s="23"/>
      <c r="FS452" s="23"/>
      <c r="FT452" s="23"/>
      <c r="FU452" s="23"/>
      <c r="FV452" s="23"/>
      <c r="FW452" s="23"/>
      <c r="FX452" s="23"/>
      <c r="FY452" s="23"/>
      <c r="FZ452" s="23"/>
      <c r="GA452" s="23"/>
      <c r="GB452" s="23"/>
      <c r="GC452" s="23"/>
      <c r="GD452" s="23"/>
      <c r="GE452" s="23"/>
      <c r="GF452" s="23"/>
      <c r="GG452" s="23"/>
      <c r="GH452" s="23"/>
      <c r="GI452" s="23"/>
      <c r="GJ452" s="23"/>
      <c r="GK452" s="23"/>
      <c r="GL452" s="23"/>
      <c r="GM452" s="23"/>
      <c r="GN452" s="23"/>
      <c r="GO452" s="23"/>
      <c r="GP452" s="23"/>
      <c r="GQ452" s="23"/>
      <c r="GR452" s="23"/>
      <c r="GS452" s="23"/>
      <c r="GT452" s="23"/>
      <c r="GU452" s="23"/>
      <c r="GV452" s="23"/>
      <c r="GW452" s="23"/>
      <c r="GX452" s="23"/>
      <c r="GY452" s="23"/>
      <c r="GZ452" s="23"/>
      <c r="HA452" s="23"/>
      <c r="HB452" s="23"/>
      <c r="HC452" s="23"/>
      <c r="HD452" s="23"/>
      <c r="HE452" s="23"/>
      <c r="HF452" s="23"/>
      <c r="HG452" s="23"/>
      <c r="HH452" s="23"/>
      <c r="HI452" s="23"/>
      <c r="HJ452" s="23"/>
      <c r="HK452" s="23"/>
    </row>
    <row r="453" spans="1:219" ht="13.9" customHeight="1">
      <c r="A453" s="392"/>
      <c r="B453" s="160"/>
      <c r="C453" s="161"/>
      <c r="D453" s="161"/>
      <c r="E453" s="255"/>
      <c r="F453" s="396">
        <v>0</v>
      </c>
      <c r="G453" s="181"/>
      <c r="H453" s="186"/>
      <c r="I453" s="162"/>
      <c r="J453" s="163"/>
      <c r="K453" s="164"/>
      <c r="L453" s="164"/>
      <c r="M453" s="187"/>
      <c r="N453" s="458"/>
      <c r="O453" s="463"/>
      <c r="P453" s="190"/>
      <c r="Q453" s="165"/>
      <c r="R453" s="166"/>
      <c r="S453" s="191"/>
      <c r="T453" s="195"/>
      <c r="U453" s="167"/>
      <c r="V453" s="196"/>
      <c r="W453" s="199">
        <f t="shared" si="86"/>
        <v>0</v>
      </c>
      <c r="X453" s="344">
        <f>IF(G453&gt;0,HLOOKUP(C453,'Utility Allowances'!$O$33:$S$34,2),0)</f>
        <v>0</v>
      </c>
      <c r="Y453" s="345">
        <f t="shared" si="87"/>
        <v>0</v>
      </c>
      <c r="Z453" s="168">
        <f t="shared" si="88"/>
        <v>0</v>
      </c>
      <c r="AA453" s="346">
        <f t="shared" si="89"/>
        <v>0</v>
      </c>
      <c r="AB453" s="344">
        <f>IF(Y453&gt;0,VLOOKUP($Y453,'Reference Data 2'!$B$7:$C$71,2),0)</f>
        <v>0</v>
      </c>
      <c r="AC453" s="347">
        <f t="shared" si="90"/>
        <v>0</v>
      </c>
      <c r="AD453" s="348">
        <f t="shared" si="91"/>
        <v>0</v>
      </c>
      <c r="AE453" s="349">
        <f>IF(Y453&gt;0,VLOOKUP($Y453,'Reference Data 2'!$B$9:$D$71,3),0)</f>
        <v>0</v>
      </c>
      <c r="AF453" s="347">
        <f t="shared" si="92"/>
        <v>0</v>
      </c>
      <c r="AG453" s="346">
        <f t="shared" si="93"/>
        <v>0</v>
      </c>
      <c r="AH453" s="350">
        <f t="shared" si="94"/>
        <v>0</v>
      </c>
      <c r="AI453" s="351">
        <f t="shared" si="95"/>
        <v>0</v>
      </c>
      <c r="AJ453" s="352">
        <f t="shared" si="96"/>
        <v>0</v>
      </c>
      <c r="AK453" s="349">
        <f>IF(AA453&gt;0,VLOOKUP(C453,'Reference Data 1'!$N$13:$O$17,2),0)</f>
        <v>0</v>
      </c>
      <c r="AL453" s="346">
        <f t="shared" si="97"/>
        <v>0</v>
      </c>
      <c r="AM453" s="353">
        <f t="shared" si="98"/>
        <v>0</v>
      </c>
      <c r="AN453" s="354">
        <f t="shared" si="99"/>
        <v>0</v>
      </c>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3"/>
      <c r="CC453" s="23"/>
      <c r="CD453" s="23"/>
      <c r="CE453" s="23"/>
      <c r="CF453" s="23"/>
      <c r="CG453" s="23"/>
      <c r="CH453" s="23"/>
      <c r="CI453" s="23"/>
      <c r="CJ453" s="23"/>
      <c r="CK453" s="23"/>
      <c r="CL453" s="23"/>
      <c r="CM453" s="23"/>
      <c r="CN453" s="23"/>
      <c r="CO453" s="23"/>
      <c r="CP453" s="23"/>
      <c r="CQ453" s="23"/>
      <c r="CR453" s="23"/>
      <c r="CS453" s="23"/>
      <c r="CT453" s="23"/>
      <c r="CU453" s="23"/>
      <c r="CV453" s="23"/>
      <c r="CW453" s="23"/>
      <c r="CX453" s="23"/>
      <c r="CY453" s="23"/>
      <c r="CZ453" s="23"/>
      <c r="DA453" s="23"/>
      <c r="DB453" s="23"/>
      <c r="DC453" s="23"/>
      <c r="DD453" s="23"/>
      <c r="DE453" s="23"/>
      <c r="DF453" s="23"/>
      <c r="DG453" s="23"/>
      <c r="DH453" s="23"/>
      <c r="DI453" s="23"/>
      <c r="DJ453" s="23"/>
      <c r="DK453" s="23"/>
      <c r="DL453" s="23"/>
      <c r="DM453" s="23"/>
      <c r="DN453" s="23"/>
      <c r="DO453" s="23"/>
      <c r="DP453" s="23"/>
      <c r="DQ453" s="23"/>
      <c r="DR453" s="23"/>
      <c r="DS453" s="23"/>
      <c r="DT453" s="23"/>
      <c r="DU453" s="23"/>
      <c r="DV453" s="23"/>
      <c r="DW453" s="23"/>
      <c r="DX453" s="23"/>
      <c r="DY453" s="23"/>
      <c r="DZ453" s="23"/>
      <c r="EA453" s="23"/>
      <c r="EB453" s="23"/>
      <c r="EC453" s="23"/>
      <c r="ED453" s="23"/>
      <c r="EE453" s="23"/>
      <c r="EF453" s="23"/>
      <c r="EG453" s="23"/>
      <c r="EH453" s="23"/>
      <c r="EI453" s="23"/>
      <c r="EJ453" s="23"/>
      <c r="EK453" s="23"/>
      <c r="EL453" s="23"/>
      <c r="EM453" s="23"/>
      <c r="EN453" s="23"/>
      <c r="EO453" s="23"/>
      <c r="EP453" s="23"/>
      <c r="EQ453" s="23"/>
      <c r="ER453" s="23"/>
      <c r="ES453" s="23"/>
      <c r="ET453" s="23"/>
      <c r="EU453" s="23"/>
      <c r="EV453" s="23"/>
      <c r="EW453" s="23"/>
      <c r="EX453" s="23"/>
      <c r="EY453" s="23"/>
      <c r="EZ453" s="23"/>
      <c r="FA453" s="23"/>
      <c r="FB453" s="23"/>
      <c r="FC453" s="23"/>
      <c r="FD453" s="23"/>
      <c r="FE453" s="23"/>
      <c r="FF453" s="23"/>
      <c r="FG453" s="23"/>
      <c r="FH453" s="23"/>
      <c r="FI453" s="23"/>
      <c r="FJ453" s="23"/>
      <c r="FK453" s="23"/>
      <c r="FL453" s="23"/>
      <c r="FM453" s="23"/>
      <c r="FN453" s="23"/>
      <c r="FO453" s="23"/>
      <c r="FP453" s="23"/>
      <c r="FQ453" s="23"/>
      <c r="FR453" s="23"/>
      <c r="FS453" s="23"/>
      <c r="FT453" s="23"/>
      <c r="FU453" s="23"/>
      <c r="FV453" s="23"/>
      <c r="FW453" s="23"/>
      <c r="FX453" s="23"/>
      <c r="FY453" s="23"/>
      <c r="FZ453" s="23"/>
      <c r="GA453" s="23"/>
      <c r="GB453" s="23"/>
      <c r="GC453" s="23"/>
      <c r="GD453" s="23"/>
      <c r="GE453" s="23"/>
      <c r="GF453" s="23"/>
      <c r="GG453" s="23"/>
      <c r="GH453" s="23"/>
      <c r="GI453" s="23"/>
      <c r="GJ453" s="23"/>
      <c r="GK453" s="23"/>
      <c r="GL453" s="23"/>
      <c r="GM453" s="23"/>
      <c r="GN453" s="23"/>
      <c r="GO453" s="23"/>
      <c r="GP453" s="23"/>
      <c r="GQ453" s="23"/>
      <c r="GR453" s="23"/>
      <c r="GS453" s="23"/>
      <c r="GT453" s="23"/>
      <c r="GU453" s="23"/>
      <c r="GV453" s="23"/>
      <c r="GW453" s="23"/>
      <c r="GX453" s="23"/>
      <c r="GY453" s="23"/>
      <c r="GZ453" s="23"/>
      <c r="HA453" s="23"/>
      <c r="HB453" s="23"/>
      <c r="HC453" s="23"/>
      <c r="HD453" s="23"/>
      <c r="HE453" s="23"/>
      <c r="HF453" s="23"/>
      <c r="HG453" s="23"/>
      <c r="HH453" s="23"/>
      <c r="HI453" s="23"/>
      <c r="HJ453" s="23"/>
      <c r="HK453" s="23"/>
    </row>
    <row r="454" spans="1:219" ht="13.9" customHeight="1">
      <c r="A454" s="392"/>
      <c r="B454" s="160"/>
      <c r="C454" s="161"/>
      <c r="D454" s="161"/>
      <c r="E454" s="255"/>
      <c r="F454" s="396">
        <v>0</v>
      </c>
      <c r="G454" s="181"/>
      <c r="H454" s="186"/>
      <c r="I454" s="162"/>
      <c r="J454" s="163"/>
      <c r="K454" s="164"/>
      <c r="L454" s="164"/>
      <c r="M454" s="187"/>
      <c r="N454" s="458"/>
      <c r="O454" s="463"/>
      <c r="P454" s="190"/>
      <c r="Q454" s="165"/>
      <c r="R454" s="166"/>
      <c r="S454" s="191"/>
      <c r="T454" s="195"/>
      <c r="U454" s="167"/>
      <c r="V454" s="196"/>
      <c r="W454" s="199">
        <f t="shared" si="86"/>
        <v>0</v>
      </c>
      <c r="X454" s="344">
        <f>IF(G454&gt;0,HLOOKUP(C454,'Utility Allowances'!$O$33:$S$34,2),0)</f>
        <v>0</v>
      </c>
      <c r="Y454" s="345">
        <f t="shared" si="87"/>
        <v>0</v>
      </c>
      <c r="Z454" s="168">
        <f t="shared" si="88"/>
        <v>0</v>
      </c>
      <c r="AA454" s="346">
        <f t="shared" si="89"/>
        <v>0</v>
      </c>
      <c r="AB454" s="344">
        <f>IF(Y454&gt;0,VLOOKUP($Y454,'Reference Data 2'!$B$7:$C$71,2),0)</f>
        <v>0</v>
      </c>
      <c r="AC454" s="347">
        <f t="shared" si="90"/>
        <v>0</v>
      </c>
      <c r="AD454" s="348">
        <f t="shared" si="91"/>
        <v>0</v>
      </c>
      <c r="AE454" s="349">
        <f>IF(Y454&gt;0,VLOOKUP($Y454,'Reference Data 2'!$B$9:$D$71,3),0)</f>
        <v>0</v>
      </c>
      <c r="AF454" s="347">
        <f t="shared" si="92"/>
        <v>0</v>
      </c>
      <c r="AG454" s="346">
        <f t="shared" si="93"/>
        <v>0</v>
      </c>
      <c r="AH454" s="350">
        <f t="shared" si="94"/>
        <v>0</v>
      </c>
      <c r="AI454" s="351">
        <f t="shared" si="95"/>
        <v>0</v>
      </c>
      <c r="AJ454" s="352">
        <f t="shared" si="96"/>
        <v>0</v>
      </c>
      <c r="AK454" s="349">
        <f>IF(AA454&gt;0,VLOOKUP(C454,'Reference Data 1'!$N$13:$O$17,2),0)</f>
        <v>0</v>
      </c>
      <c r="AL454" s="346">
        <f t="shared" si="97"/>
        <v>0</v>
      </c>
      <c r="AM454" s="353">
        <f t="shared" si="98"/>
        <v>0</v>
      </c>
      <c r="AN454" s="354">
        <f t="shared" si="99"/>
        <v>0</v>
      </c>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23"/>
      <c r="DD454" s="23"/>
      <c r="DE454" s="23"/>
      <c r="DF454" s="23"/>
      <c r="DG454" s="23"/>
      <c r="DH454" s="23"/>
      <c r="DI454" s="23"/>
      <c r="DJ454" s="23"/>
      <c r="DK454" s="23"/>
      <c r="DL454" s="23"/>
      <c r="DM454" s="23"/>
      <c r="DN454" s="23"/>
      <c r="DO454" s="23"/>
      <c r="DP454" s="23"/>
      <c r="DQ454" s="23"/>
      <c r="DR454" s="23"/>
      <c r="DS454" s="23"/>
      <c r="DT454" s="23"/>
      <c r="DU454" s="23"/>
      <c r="DV454" s="23"/>
      <c r="DW454" s="23"/>
      <c r="DX454" s="23"/>
      <c r="DY454" s="23"/>
      <c r="DZ454" s="23"/>
      <c r="EA454" s="23"/>
      <c r="EB454" s="23"/>
      <c r="EC454" s="23"/>
      <c r="ED454" s="23"/>
      <c r="EE454" s="23"/>
      <c r="EF454" s="23"/>
      <c r="EG454" s="23"/>
      <c r="EH454" s="23"/>
      <c r="EI454" s="23"/>
      <c r="EJ454" s="23"/>
      <c r="EK454" s="23"/>
      <c r="EL454" s="23"/>
      <c r="EM454" s="23"/>
      <c r="EN454" s="23"/>
      <c r="EO454" s="23"/>
      <c r="EP454" s="23"/>
      <c r="EQ454" s="23"/>
      <c r="ER454" s="23"/>
      <c r="ES454" s="23"/>
      <c r="ET454" s="23"/>
      <c r="EU454" s="23"/>
      <c r="EV454" s="23"/>
      <c r="EW454" s="23"/>
      <c r="EX454" s="23"/>
      <c r="EY454" s="23"/>
      <c r="EZ454" s="23"/>
      <c r="FA454" s="23"/>
      <c r="FB454" s="23"/>
      <c r="FC454" s="23"/>
      <c r="FD454" s="23"/>
      <c r="FE454" s="23"/>
      <c r="FF454" s="23"/>
      <c r="FG454" s="23"/>
      <c r="FH454" s="23"/>
      <c r="FI454" s="23"/>
      <c r="FJ454" s="23"/>
      <c r="FK454" s="23"/>
      <c r="FL454" s="23"/>
      <c r="FM454" s="23"/>
      <c r="FN454" s="23"/>
      <c r="FO454" s="23"/>
      <c r="FP454" s="23"/>
      <c r="FQ454" s="23"/>
      <c r="FR454" s="23"/>
      <c r="FS454" s="23"/>
      <c r="FT454" s="23"/>
      <c r="FU454" s="23"/>
      <c r="FV454" s="23"/>
      <c r="FW454" s="23"/>
      <c r="FX454" s="23"/>
      <c r="FY454" s="23"/>
      <c r="FZ454" s="23"/>
      <c r="GA454" s="23"/>
      <c r="GB454" s="23"/>
      <c r="GC454" s="23"/>
      <c r="GD454" s="23"/>
      <c r="GE454" s="23"/>
      <c r="GF454" s="23"/>
      <c r="GG454" s="23"/>
      <c r="GH454" s="23"/>
      <c r="GI454" s="23"/>
      <c r="GJ454" s="23"/>
      <c r="GK454" s="23"/>
      <c r="GL454" s="23"/>
      <c r="GM454" s="23"/>
      <c r="GN454" s="23"/>
      <c r="GO454" s="23"/>
      <c r="GP454" s="23"/>
      <c r="GQ454" s="23"/>
      <c r="GR454" s="23"/>
      <c r="GS454" s="23"/>
      <c r="GT454" s="23"/>
      <c r="GU454" s="23"/>
      <c r="GV454" s="23"/>
      <c r="GW454" s="23"/>
      <c r="GX454" s="23"/>
      <c r="GY454" s="23"/>
      <c r="GZ454" s="23"/>
      <c r="HA454" s="23"/>
      <c r="HB454" s="23"/>
      <c r="HC454" s="23"/>
      <c r="HD454" s="23"/>
      <c r="HE454" s="23"/>
      <c r="HF454" s="23"/>
      <c r="HG454" s="23"/>
      <c r="HH454" s="23"/>
      <c r="HI454" s="23"/>
      <c r="HJ454" s="23"/>
      <c r="HK454" s="23"/>
    </row>
    <row r="455" spans="1:219" ht="13.9" customHeight="1">
      <c r="A455" s="392"/>
      <c r="B455" s="160"/>
      <c r="C455" s="161"/>
      <c r="D455" s="161"/>
      <c r="E455" s="255"/>
      <c r="F455" s="396">
        <v>0</v>
      </c>
      <c r="G455" s="181"/>
      <c r="H455" s="186"/>
      <c r="I455" s="162"/>
      <c r="J455" s="163"/>
      <c r="K455" s="164"/>
      <c r="L455" s="164"/>
      <c r="M455" s="187"/>
      <c r="N455" s="458"/>
      <c r="O455" s="463"/>
      <c r="P455" s="190"/>
      <c r="Q455" s="165"/>
      <c r="R455" s="166"/>
      <c r="S455" s="191"/>
      <c r="T455" s="195"/>
      <c r="U455" s="167"/>
      <c r="V455" s="196"/>
      <c r="W455" s="199">
        <f t="shared" si="86"/>
        <v>0</v>
      </c>
      <c r="X455" s="344">
        <f>IF(G455&gt;0,HLOOKUP(C455,'Utility Allowances'!$O$33:$S$34,2),0)</f>
        <v>0</v>
      </c>
      <c r="Y455" s="345">
        <f t="shared" si="87"/>
        <v>0</v>
      </c>
      <c r="Z455" s="168">
        <f t="shared" si="88"/>
        <v>0</v>
      </c>
      <c r="AA455" s="346">
        <f t="shared" si="89"/>
        <v>0</v>
      </c>
      <c r="AB455" s="344">
        <f>IF(Y455&gt;0,VLOOKUP($Y455,'Reference Data 2'!$B$7:$C$71,2),0)</f>
        <v>0</v>
      </c>
      <c r="AC455" s="347">
        <f t="shared" si="90"/>
        <v>0</v>
      </c>
      <c r="AD455" s="348">
        <f t="shared" si="91"/>
        <v>0</v>
      </c>
      <c r="AE455" s="349">
        <f>IF(Y455&gt;0,VLOOKUP($Y455,'Reference Data 2'!$B$9:$D$71,3),0)</f>
        <v>0</v>
      </c>
      <c r="AF455" s="347">
        <f t="shared" si="92"/>
        <v>0</v>
      </c>
      <c r="AG455" s="346">
        <f t="shared" si="93"/>
        <v>0</v>
      </c>
      <c r="AH455" s="350">
        <f t="shared" si="94"/>
        <v>0</v>
      </c>
      <c r="AI455" s="351">
        <f t="shared" si="95"/>
        <v>0</v>
      </c>
      <c r="AJ455" s="352">
        <f t="shared" si="96"/>
        <v>0</v>
      </c>
      <c r="AK455" s="349">
        <f>IF(AA455&gt;0,VLOOKUP(C455,'Reference Data 1'!$N$13:$O$17,2),0)</f>
        <v>0</v>
      </c>
      <c r="AL455" s="346">
        <f t="shared" si="97"/>
        <v>0</v>
      </c>
      <c r="AM455" s="353">
        <f t="shared" si="98"/>
        <v>0</v>
      </c>
      <c r="AN455" s="354">
        <f t="shared" si="99"/>
        <v>0</v>
      </c>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23"/>
      <c r="DD455" s="23"/>
      <c r="DE455" s="23"/>
      <c r="DF455" s="23"/>
      <c r="DG455" s="23"/>
      <c r="DH455" s="23"/>
      <c r="DI455" s="23"/>
      <c r="DJ455" s="23"/>
      <c r="DK455" s="23"/>
      <c r="DL455" s="23"/>
      <c r="DM455" s="23"/>
      <c r="DN455" s="23"/>
      <c r="DO455" s="23"/>
      <c r="DP455" s="23"/>
      <c r="DQ455" s="23"/>
      <c r="DR455" s="23"/>
      <c r="DS455" s="23"/>
      <c r="DT455" s="23"/>
      <c r="DU455" s="23"/>
      <c r="DV455" s="23"/>
      <c r="DW455" s="23"/>
      <c r="DX455" s="23"/>
      <c r="DY455" s="23"/>
      <c r="DZ455" s="23"/>
      <c r="EA455" s="23"/>
      <c r="EB455" s="23"/>
      <c r="EC455" s="23"/>
      <c r="ED455" s="23"/>
      <c r="EE455" s="23"/>
      <c r="EF455" s="23"/>
      <c r="EG455" s="23"/>
      <c r="EH455" s="23"/>
      <c r="EI455" s="23"/>
      <c r="EJ455" s="23"/>
      <c r="EK455" s="23"/>
      <c r="EL455" s="23"/>
      <c r="EM455" s="23"/>
      <c r="EN455" s="23"/>
      <c r="EO455" s="23"/>
      <c r="EP455" s="23"/>
      <c r="EQ455" s="23"/>
      <c r="ER455" s="23"/>
      <c r="ES455" s="23"/>
      <c r="ET455" s="23"/>
      <c r="EU455" s="23"/>
      <c r="EV455" s="23"/>
      <c r="EW455" s="23"/>
      <c r="EX455" s="23"/>
      <c r="EY455" s="23"/>
      <c r="EZ455" s="23"/>
      <c r="FA455" s="23"/>
      <c r="FB455" s="23"/>
      <c r="FC455" s="23"/>
      <c r="FD455" s="23"/>
      <c r="FE455" s="23"/>
      <c r="FF455" s="23"/>
      <c r="FG455" s="23"/>
      <c r="FH455" s="23"/>
      <c r="FI455" s="23"/>
      <c r="FJ455" s="23"/>
      <c r="FK455" s="23"/>
      <c r="FL455" s="23"/>
      <c r="FM455" s="23"/>
      <c r="FN455" s="23"/>
      <c r="FO455" s="23"/>
      <c r="FP455" s="23"/>
      <c r="FQ455" s="23"/>
      <c r="FR455" s="23"/>
      <c r="FS455" s="23"/>
      <c r="FT455" s="23"/>
      <c r="FU455" s="23"/>
      <c r="FV455" s="23"/>
      <c r="FW455" s="23"/>
      <c r="FX455" s="23"/>
      <c r="FY455" s="23"/>
      <c r="FZ455" s="23"/>
      <c r="GA455" s="23"/>
      <c r="GB455" s="23"/>
      <c r="GC455" s="23"/>
      <c r="GD455" s="23"/>
      <c r="GE455" s="23"/>
      <c r="GF455" s="23"/>
      <c r="GG455" s="23"/>
      <c r="GH455" s="23"/>
      <c r="GI455" s="23"/>
      <c r="GJ455" s="23"/>
      <c r="GK455" s="23"/>
      <c r="GL455" s="23"/>
      <c r="GM455" s="23"/>
      <c r="GN455" s="23"/>
      <c r="GO455" s="23"/>
      <c r="GP455" s="23"/>
      <c r="GQ455" s="23"/>
      <c r="GR455" s="23"/>
      <c r="GS455" s="23"/>
      <c r="GT455" s="23"/>
      <c r="GU455" s="23"/>
      <c r="GV455" s="23"/>
      <c r="GW455" s="23"/>
      <c r="GX455" s="23"/>
      <c r="GY455" s="23"/>
      <c r="GZ455" s="23"/>
      <c r="HA455" s="23"/>
      <c r="HB455" s="23"/>
      <c r="HC455" s="23"/>
      <c r="HD455" s="23"/>
      <c r="HE455" s="23"/>
      <c r="HF455" s="23"/>
      <c r="HG455" s="23"/>
      <c r="HH455" s="23"/>
      <c r="HI455" s="23"/>
      <c r="HJ455" s="23"/>
      <c r="HK455" s="23"/>
    </row>
    <row r="456" spans="1:219" ht="13.9" customHeight="1">
      <c r="A456" s="392"/>
      <c r="B456" s="160"/>
      <c r="C456" s="161"/>
      <c r="D456" s="161"/>
      <c r="E456" s="255"/>
      <c r="F456" s="396">
        <v>0</v>
      </c>
      <c r="G456" s="181"/>
      <c r="H456" s="186"/>
      <c r="I456" s="162"/>
      <c r="J456" s="163"/>
      <c r="K456" s="164"/>
      <c r="L456" s="164"/>
      <c r="M456" s="187"/>
      <c r="N456" s="458"/>
      <c r="O456" s="463"/>
      <c r="P456" s="190"/>
      <c r="Q456" s="165"/>
      <c r="R456" s="166"/>
      <c r="S456" s="191"/>
      <c r="T456" s="195"/>
      <c r="U456" s="167"/>
      <c r="V456" s="196"/>
      <c r="W456" s="199">
        <f t="shared" si="86"/>
        <v>0</v>
      </c>
      <c r="X456" s="344">
        <f>IF(G456&gt;0,HLOOKUP(C456,'Utility Allowances'!$O$33:$S$34,2),0)</f>
        <v>0</v>
      </c>
      <c r="Y456" s="345">
        <f t="shared" si="87"/>
        <v>0</v>
      </c>
      <c r="Z456" s="168">
        <f t="shared" si="88"/>
        <v>0</v>
      </c>
      <c r="AA456" s="346">
        <f t="shared" si="89"/>
        <v>0</v>
      </c>
      <c r="AB456" s="344">
        <f>IF(Y456&gt;0,VLOOKUP($Y456,'Reference Data 2'!$B$7:$C$71,2),0)</f>
        <v>0</v>
      </c>
      <c r="AC456" s="347">
        <f t="shared" si="90"/>
        <v>0</v>
      </c>
      <c r="AD456" s="348">
        <f t="shared" si="91"/>
        <v>0</v>
      </c>
      <c r="AE456" s="349">
        <f>IF(Y456&gt;0,VLOOKUP($Y456,'Reference Data 2'!$B$9:$D$71,3),0)</f>
        <v>0</v>
      </c>
      <c r="AF456" s="347">
        <f t="shared" si="92"/>
        <v>0</v>
      </c>
      <c r="AG456" s="346">
        <f t="shared" si="93"/>
        <v>0</v>
      </c>
      <c r="AH456" s="350">
        <f t="shared" si="94"/>
        <v>0</v>
      </c>
      <c r="AI456" s="351">
        <f t="shared" si="95"/>
        <v>0</v>
      </c>
      <c r="AJ456" s="352">
        <f t="shared" si="96"/>
        <v>0</v>
      </c>
      <c r="AK456" s="349">
        <f>IF(AA456&gt;0,VLOOKUP(C456,'Reference Data 1'!$N$13:$O$17,2),0)</f>
        <v>0</v>
      </c>
      <c r="AL456" s="346">
        <f t="shared" si="97"/>
        <v>0</v>
      </c>
      <c r="AM456" s="353">
        <f t="shared" si="98"/>
        <v>0</v>
      </c>
      <c r="AN456" s="354">
        <f t="shared" si="99"/>
        <v>0</v>
      </c>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c r="CC456" s="23"/>
      <c r="CD456" s="23"/>
      <c r="CE456" s="23"/>
      <c r="CF456" s="23"/>
      <c r="CG456" s="23"/>
      <c r="CH456" s="23"/>
      <c r="CI456" s="23"/>
      <c r="CJ456" s="23"/>
      <c r="CK456" s="23"/>
      <c r="CL456" s="23"/>
      <c r="CM456" s="23"/>
      <c r="CN456" s="23"/>
      <c r="CO456" s="23"/>
      <c r="CP456" s="23"/>
      <c r="CQ456" s="23"/>
      <c r="CR456" s="23"/>
      <c r="CS456" s="23"/>
      <c r="CT456" s="23"/>
      <c r="CU456" s="23"/>
      <c r="CV456" s="23"/>
      <c r="CW456" s="23"/>
      <c r="CX456" s="23"/>
      <c r="CY456" s="23"/>
      <c r="CZ456" s="23"/>
      <c r="DA456" s="23"/>
      <c r="DB456" s="23"/>
      <c r="DC456" s="23"/>
      <c r="DD456" s="23"/>
      <c r="DE456" s="23"/>
      <c r="DF456" s="23"/>
      <c r="DG456" s="23"/>
      <c r="DH456" s="23"/>
      <c r="DI456" s="23"/>
      <c r="DJ456" s="23"/>
      <c r="DK456" s="23"/>
      <c r="DL456" s="23"/>
      <c r="DM456" s="23"/>
      <c r="DN456" s="23"/>
      <c r="DO456" s="23"/>
      <c r="DP456" s="23"/>
      <c r="DQ456" s="23"/>
      <c r="DR456" s="23"/>
      <c r="DS456" s="23"/>
      <c r="DT456" s="23"/>
      <c r="DU456" s="23"/>
      <c r="DV456" s="23"/>
      <c r="DW456" s="23"/>
      <c r="DX456" s="23"/>
      <c r="DY456" s="23"/>
      <c r="DZ456" s="23"/>
      <c r="EA456" s="23"/>
      <c r="EB456" s="23"/>
      <c r="EC456" s="23"/>
      <c r="ED456" s="23"/>
      <c r="EE456" s="23"/>
      <c r="EF456" s="23"/>
      <c r="EG456" s="23"/>
      <c r="EH456" s="23"/>
      <c r="EI456" s="23"/>
      <c r="EJ456" s="23"/>
      <c r="EK456" s="23"/>
      <c r="EL456" s="23"/>
      <c r="EM456" s="23"/>
      <c r="EN456" s="23"/>
      <c r="EO456" s="23"/>
      <c r="EP456" s="23"/>
      <c r="EQ456" s="23"/>
      <c r="ER456" s="23"/>
      <c r="ES456" s="23"/>
      <c r="ET456" s="23"/>
      <c r="EU456" s="23"/>
      <c r="EV456" s="23"/>
      <c r="EW456" s="23"/>
      <c r="EX456" s="23"/>
      <c r="EY456" s="23"/>
      <c r="EZ456" s="23"/>
      <c r="FA456" s="23"/>
      <c r="FB456" s="23"/>
      <c r="FC456" s="23"/>
      <c r="FD456" s="23"/>
      <c r="FE456" s="23"/>
      <c r="FF456" s="23"/>
      <c r="FG456" s="23"/>
      <c r="FH456" s="23"/>
      <c r="FI456" s="23"/>
      <c r="FJ456" s="23"/>
      <c r="FK456" s="23"/>
      <c r="FL456" s="23"/>
      <c r="FM456" s="23"/>
      <c r="FN456" s="23"/>
      <c r="FO456" s="23"/>
      <c r="FP456" s="23"/>
      <c r="FQ456" s="23"/>
      <c r="FR456" s="23"/>
      <c r="FS456" s="23"/>
      <c r="FT456" s="23"/>
      <c r="FU456" s="23"/>
      <c r="FV456" s="23"/>
      <c r="FW456" s="23"/>
      <c r="FX456" s="23"/>
      <c r="FY456" s="23"/>
      <c r="FZ456" s="23"/>
      <c r="GA456" s="23"/>
      <c r="GB456" s="23"/>
      <c r="GC456" s="23"/>
      <c r="GD456" s="23"/>
      <c r="GE456" s="23"/>
      <c r="GF456" s="23"/>
      <c r="GG456" s="23"/>
      <c r="GH456" s="23"/>
      <c r="GI456" s="23"/>
      <c r="GJ456" s="23"/>
      <c r="GK456" s="23"/>
      <c r="GL456" s="23"/>
      <c r="GM456" s="23"/>
      <c r="GN456" s="23"/>
      <c r="GO456" s="23"/>
      <c r="GP456" s="23"/>
      <c r="GQ456" s="23"/>
      <c r="GR456" s="23"/>
      <c r="GS456" s="23"/>
      <c r="GT456" s="23"/>
      <c r="GU456" s="23"/>
      <c r="GV456" s="23"/>
      <c r="GW456" s="23"/>
      <c r="GX456" s="23"/>
      <c r="GY456" s="23"/>
      <c r="GZ456" s="23"/>
      <c r="HA456" s="23"/>
      <c r="HB456" s="23"/>
      <c r="HC456" s="23"/>
      <c r="HD456" s="23"/>
      <c r="HE456" s="23"/>
      <c r="HF456" s="23"/>
      <c r="HG456" s="23"/>
      <c r="HH456" s="23"/>
      <c r="HI456" s="23"/>
      <c r="HJ456" s="23"/>
      <c r="HK456" s="23"/>
    </row>
    <row r="457" spans="1:219" ht="13.9" customHeight="1">
      <c r="A457" s="392"/>
      <c r="B457" s="160"/>
      <c r="C457" s="161"/>
      <c r="D457" s="161"/>
      <c r="E457" s="255"/>
      <c r="F457" s="396">
        <v>0</v>
      </c>
      <c r="G457" s="181"/>
      <c r="H457" s="186"/>
      <c r="I457" s="162"/>
      <c r="J457" s="163"/>
      <c r="K457" s="164"/>
      <c r="L457" s="164"/>
      <c r="M457" s="187"/>
      <c r="N457" s="458"/>
      <c r="O457" s="463"/>
      <c r="P457" s="190"/>
      <c r="Q457" s="165"/>
      <c r="R457" s="166"/>
      <c r="S457" s="191"/>
      <c r="T457" s="195"/>
      <c r="U457" s="167"/>
      <c r="V457" s="196"/>
      <c r="W457" s="199">
        <f t="shared" si="86"/>
        <v>0</v>
      </c>
      <c r="X457" s="344">
        <f>IF(G457&gt;0,HLOOKUP(C457,'Utility Allowances'!$O$33:$S$34,2),0)</f>
        <v>0</v>
      </c>
      <c r="Y457" s="345">
        <f t="shared" si="87"/>
        <v>0</v>
      </c>
      <c r="Z457" s="168">
        <f t="shared" si="88"/>
        <v>0</v>
      </c>
      <c r="AA457" s="346">
        <f t="shared" si="89"/>
        <v>0</v>
      </c>
      <c r="AB457" s="344">
        <f>IF(Y457&gt;0,VLOOKUP($Y457,'Reference Data 2'!$B$7:$C$71,2),0)</f>
        <v>0</v>
      </c>
      <c r="AC457" s="347">
        <f t="shared" si="90"/>
        <v>0</v>
      </c>
      <c r="AD457" s="348">
        <f t="shared" si="91"/>
        <v>0</v>
      </c>
      <c r="AE457" s="349">
        <f>IF(Y457&gt;0,VLOOKUP($Y457,'Reference Data 2'!$B$9:$D$71,3),0)</f>
        <v>0</v>
      </c>
      <c r="AF457" s="347">
        <f t="shared" si="92"/>
        <v>0</v>
      </c>
      <c r="AG457" s="346">
        <f t="shared" si="93"/>
        <v>0</v>
      </c>
      <c r="AH457" s="350">
        <f t="shared" si="94"/>
        <v>0</v>
      </c>
      <c r="AI457" s="351">
        <f t="shared" si="95"/>
        <v>0</v>
      </c>
      <c r="AJ457" s="352">
        <f t="shared" si="96"/>
        <v>0</v>
      </c>
      <c r="AK457" s="349">
        <f>IF(AA457&gt;0,VLOOKUP(C457,'Reference Data 1'!$N$13:$O$17,2),0)</f>
        <v>0</v>
      </c>
      <c r="AL457" s="346">
        <f t="shared" si="97"/>
        <v>0</v>
      </c>
      <c r="AM457" s="353">
        <f t="shared" si="98"/>
        <v>0</v>
      </c>
      <c r="AN457" s="354">
        <f t="shared" si="99"/>
        <v>0</v>
      </c>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c r="DI457" s="23"/>
      <c r="DJ457" s="23"/>
      <c r="DK457" s="23"/>
      <c r="DL457" s="23"/>
      <c r="DM457" s="23"/>
      <c r="DN457" s="23"/>
      <c r="DO457" s="23"/>
      <c r="DP457" s="23"/>
      <c r="DQ457" s="23"/>
      <c r="DR457" s="23"/>
      <c r="DS457" s="23"/>
      <c r="DT457" s="23"/>
      <c r="DU457" s="23"/>
      <c r="DV457" s="23"/>
      <c r="DW457" s="23"/>
      <c r="DX457" s="23"/>
      <c r="DY457" s="23"/>
      <c r="DZ457" s="23"/>
      <c r="EA457" s="23"/>
      <c r="EB457" s="23"/>
      <c r="EC457" s="23"/>
      <c r="ED457" s="23"/>
      <c r="EE457" s="23"/>
      <c r="EF457" s="23"/>
      <c r="EG457" s="23"/>
      <c r="EH457" s="23"/>
      <c r="EI457" s="23"/>
      <c r="EJ457" s="23"/>
      <c r="EK457" s="23"/>
      <c r="EL457" s="23"/>
      <c r="EM457" s="23"/>
      <c r="EN457" s="23"/>
      <c r="EO457" s="23"/>
      <c r="EP457" s="23"/>
      <c r="EQ457" s="23"/>
      <c r="ER457" s="23"/>
      <c r="ES457" s="23"/>
      <c r="ET457" s="23"/>
      <c r="EU457" s="23"/>
      <c r="EV457" s="23"/>
      <c r="EW457" s="23"/>
      <c r="EX457" s="23"/>
      <c r="EY457" s="23"/>
      <c r="EZ457" s="23"/>
      <c r="FA457" s="23"/>
      <c r="FB457" s="23"/>
      <c r="FC457" s="23"/>
      <c r="FD457" s="23"/>
      <c r="FE457" s="23"/>
      <c r="FF457" s="23"/>
      <c r="FG457" s="23"/>
      <c r="FH457" s="23"/>
      <c r="FI457" s="23"/>
      <c r="FJ457" s="23"/>
      <c r="FK457" s="23"/>
      <c r="FL457" s="23"/>
      <c r="FM457" s="23"/>
      <c r="FN457" s="23"/>
      <c r="FO457" s="23"/>
      <c r="FP457" s="23"/>
      <c r="FQ457" s="23"/>
      <c r="FR457" s="23"/>
      <c r="FS457" s="23"/>
      <c r="FT457" s="23"/>
      <c r="FU457" s="23"/>
      <c r="FV457" s="23"/>
      <c r="FW457" s="23"/>
      <c r="FX457" s="23"/>
      <c r="FY457" s="23"/>
      <c r="FZ457" s="23"/>
      <c r="GA457" s="23"/>
      <c r="GB457" s="23"/>
      <c r="GC457" s="23"/>
      <c r="GD457" s="23"/>
      <c r="GE457" s="23"/>
      <c r="GF457" s="23"/>
      <c r="GG457" s="23"/>
      <c r="GH457" s="23"/>
      <c r="GI457" s="23"/>
      <c r="GJ457" s="23"/>
      <c r="GK457" s="23"/>
      <c r="GL457" s="23"/>
      <c r="GM457" s="23"/>
      <c r="GN457" s="23"/>
      <c r="GO457" s="23"/>
      <c r="GP457" s="23"/>
      <c r="GQ457" s="23"/>
      <c r="GR457" s="23"/>
      <c r="GS457" s="23"/>
      <c r="GT457" s="23"/>
      <c r="GU457" s="23"/>
      <c r="GV457" s="23"/>
      <c r="GW457" s="23"/>
      <c r="GX457" s="23"/>
      <c r="GY457" s="23"/>
      <c r="GZ457" s="23"/>
      <c r="HA457" s="23"/>
      <c r="HB457" s="23"/>
      <c r="HC457" s="23"/>
      <c r="HD457" s="23"/>
      <c r="HE457" s="23"/>
      <c r="HF457" s="23"/>
      <c r="HG457" s="23"/>
      <c r="HH457" s="23"/>
      <c r="HI457" s="23"/>
      <c r="HJ457" s="23"/>
      <c r="HK457" s="23"/>
    </row>
    <row r="458" spans="1:219" ht="13.9" customHeight="1">
      <c r="A458" s="392"/>
      <c r="B458" s="160"/>
      <c r="C458" s="161"/>
      <c r="D458" s="161"/>
      <c r="E458" s="255"/>
      <c r="F458" s="396">
        <v>0</v>
      </c>
      <c r="G458" s="181"/>
      <c r="H458" s="186"/>
      <c r="I458" s="162"/>
      <c r="J458" s="163"/>
      <c r="K458" s="164"/>
      <c r="L458" s="164"/>
      <c r="M458" s="187"/>
      <c r="N458" s="458"/>
      <c r="O458" s="463"/>
      <c r="P458" s="190"/>
      <c r="Q458" s="165"/>
      <c r="R458" s="166"/>
      <c r="S458" s="191"/>
      <c r="T458" s="195"/>
      <c r="U458" s="167"/>
      <c r="V458" s="196"/>
      <c r="W458" s="199">
        <f t="shared" ref="W458:W521" si="100">IF(U458&gt;0,U458/LOOKUP(T458,IncomeLimits),0)</f>
        <v>0</v>
      </c>
      <c r="X458" s="344">
        <f>IF(G458&gt;0,HLOOKUP(C458,'Utility Allowances'!$O$33:$S$34,2),0)</f>
        <v>0</v>
      </c>
      <c r="Y458" s="345">
        <f t="shared" ref="Y458:Y521" si="101">+G458+C458</f>
        <v>0</v>
      </c>
      <c r="Z458" s="168">
        <f t="shared" ref="Z458:Z521" si="102">+J458+I458</f>
        <v>0</v>
      </c>
      <c r="AA458" s="346">
        <f t="shared" ref="AA458:AA521" si="103">+H458+J458</f>
        <v>0</v>
      </c>
      <c r="AB458" s="344">
        <f>IF(Y458&gt;0,VLOOKUP($Y458,'Reference Data 2'!$B$7:$C$71,2),0)</f>
        <v>0</v>
      </c>
      <c r="AC458" s="347">
        <f t="shared" ref="AC458:AC521" si="104">+AA458-AB458</f>
        <v>0</v>
      </c>
      <c r="AD458" s="348">
        <f t="shared" ref="AD458:AD521" si="105">+IF(AC458&gt;0,AC458,0)</f>
        <v>0</v>
      </c>
      <c r="AE458" s="349">
        <f>IF(Y458&gt;0,VLOOKUP($Y458,'Reference Data 2'!$B$9:$D$71,3),0)</f>
        <v>0</v>
      </c>
      <c r="AF458" s="347">
        <f t="shared" ref="AF458:AF521" si="106">+AA458-AE458</f>
        <v>0</v>
      </c>
      <c r="AG458" s="346">
        <f t="shared" ref="AG458:AG521" si="107">+IF(AF458&gt;0,AF458,0)</f>
        <v>0</v>
      </c>
      <c r="AH458" s="350">
        <f t="shared" ref="AH458:AH521" si="108">+IF(U458&gt;0,(AA458*12)/U458,0)</f>
        <v>0</v>
      </c>
      <c r="AI458" s="351">
        <f t="shared" ref="AI458:AI521" si="109">+IF(AH458&gt;0.5,AH458,0)</f>
        <v>0</v>
      </c>
      <c r="AJ458" s="352">
        <f t="shared" ref="AJ458:AJ521" si="110">+IF(T458&gt;0,IF(C458&gt;0,T458/C458,T458),0)</f>
        <v>0</v>
      </c>
      <c r="AK458" s="349">
        <f>IF(AA458&gt;0,VLOOKUP(C458,'Reference Data 1'!$N$13:$O$17,2),0)</f>
        <v>0</v>
      </c>
      <c r="AL458" s="346">
        <f t="shared" ref="AL458:AL521" si="111">+AK458-AA458</f>
        <v>0</v>
      </c>
      <c r="AM458" s="353">
        <f t="shared" ref="AM458:AM521" si="112">+C458+E458</f>
        <v>0</v>
      </c>
      <c r="AN458" s="354">
        <f t="shared" ref="AN458:AN521" si="113">+IF(F458=1,C458+0.1,IF(F458=2,C458+0.2,0))</f>
        <v>0</v>
      </c>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DX458" s="23"/>
      <c r="DY458" s="23"/>
      <c r="DZ458" s="23"/>
      <c r="EA458" s="23"/>
      <c r="EB458" s="23"/>
      <c r="EC458" s="23"/>
      <c r="ED458" s="23"/>
      <c r="EE458" s="23"/>
      <c r="EF458" s="23"/>
      <c r="EG458" s="23"/>
      <c r="EH458" s="23"/>
      <c r="EI458" s="23"/>
      <c r="EJ458" s="23"/>
      <c r="EK458" s="23"/>
      <c r="EL458" s="23"/>
      <c r="EM458" s="23"/>
      <c r="EN458" s="23"/>
      <c r="EO458" s="23"/>
      <c r="EP458" s="23"/>
      <c r="EQ458" s="23"/>
      <c r="ER458" s="23"/>
      <c r="ES458" s="23"/>
      <c r="ET458" s="23"/>
      <c r="EU458" s="23"/>
      <c r="EV458" s="23"/>
      <c r="EW458" s="23"/>
      <c r="EX458" s="23"/>
      <c r="EY458" s="23"/>
      <c r="EZ458" s="23"/>
      <c r="FA458" s="23"/>
      <c r="FB458" s="23"/>
      <c r="FC458" s="23"/>
      <c r="FD458" s="23"/>
      <c r="FE458" s="23"/>
      <c r="FF458" s="23"/>
      <c r="FG458" s="23"/>
      <c r="FH458" s="23"/>
      <c r="FI458" s="23"/>
      <c r="FJ458" s="23"/>
      <c r="FK458" s="23"/>
      <c r="FL458" s="23"/>
      <c r="FM458" s="23"/>
      <c r="FN458" s="23"/>
      <c r="FO458" s="23"/>
      <c r="FP458" s="23"/>
      <c r="FQ458" s="23"/>
      <c r="FR458" s="23"/>
      <c r="FS458" s="23"/>
      <c r="FT458" s="23"/>
      <c r="FU458" s="23"/>
      <c r="FV458" s="23"/>
      <c r="FW458" s="23"/>
      <c r="FX458" s="23"/>
      <c r="FY458" s="23"/>
      <c r="FZ458" s="23"/>
      <c r="GA458" s="23"/>
      <c r="GB458" s="23"/>
      <c r="GC458" s="23"/>
      <c r="GD458" s="23"/>
      <c r="GE458" s="23"/>
      <c r="GF458" s="23"/>
      <c r="GG458" s="23"/>
      <c r="GH458" s="23"/>
      <c r="GI458" s="23"/>
      <c r="GJ458" s="23"/>
      <c r="GK458" s="23"/>
      <c r="GL458" s="23"/>
      <c r="GM458" s="23"/>
      <c r="GN458" s="23"/>
      <c r="GO458" s="23"/>
      <c r="GP458" s="23"/>
      <c r="GQ458" s="23"/>
      <c r="GR458" s="23"/>
      <c r="GS458" s="23"/>
      <c r="GT458" s="23"/>
      <c r="GU458" s="23"/>
      <c r="GV458" s="23"/>
      <c r="GW458" s="23"/>
      <c r="GX458" s="23"/>
      <c r="GY458" s="23"/>
      <c r="GZ458" s="23"/>
      <c r="HA458" s="23"/>
      <c r="HB458" s="23"/>
      <c r="HC458" s="23"/>
      <c r="HD458" s="23"/>
      <c r="HE458" s="23"/>
      <c r="HF458" s="23"/>
      <c r="HG458" s="23"/>
      <c r="HH458" s="23"/>
      <c r="HI458" s="23"/>
      <c r="HJ458" s="23"/>
      <c r="HK458" s="23"/>
    </row>
    <row r="459" spans="1:219" ht="13.9" customHeight="1">
      <c r="A459" s="392"/>
      <c r="B459" s="160"/>
      <c r="C459" s="161"/>
      <c r="D459" s="161"/>
      <c r="E459" s="255"/>
      <c r="F459" s="396">
        <v>0</v>
      </c>
      <c r="G459" s="181"/>
      <c r="H459" s="186"/>
      <c r="I459" s="162"/>
      <c r="J459" s="163"/>
      <c r="K459" s="164"/>
      <c r="L459" s="164"/>
      <c r="M459" s="187"/>
      <c r="N459" s="458"/>
      <c r="O459" s="463"/>
      <c r="P459" s="190"/>
      <c r="Q459" s="165"/>
      <c r="R459" s="166"/>
      <c r="S459" s="191"/>
      <c r="T459" s="195"/>
      <c r="U459" s="167"/>
      <c r="V459" s="196"/>
      <c r="W459" s="199">
        <f t="shared" si="100"/>
        <v>0</v>
      </c>
      <c r="X459" s="344">
        <f>IF(G459&gt;0,HLOOKUP(C459,'Utility Allowances'!$O$33:$S$34,2),0)</f>
        <v>0</v>
      </c>
      <c r="Y459" s="345">
        <f t="shared" si="101"/>
        <v>0</v>
      </c>
      <c r="Z459" s="168">
        <f t="shared" si="102"/>
        <v>0</v>
      </c>
      <c r="AA459" s="346">
        <f t="shared" si="103"/>
        <v>0</v>
      </c>
      <c r="AB459" s="344">
        <f>IF(Y459&gt;0,VLOOKUP($Y459,'Reference Data 2'!$B$7:$C$71,2),0)</f>
        <v>0</v>
      </c>
      <c r="AC459" s="347">
        <f t="shared" si="104"/>
        <v>0</v>
      </c>
      <c r="AD459" s="348">
        <f t="shared" si="105"/>
        <v>0</v>
      </c>
      <c r="AE459" s="349">
        <f>IF(Y459&gt;0,VLOOKUP($Y459,'Reference Data 2'!$B$9:$D$71,3),0)</f>
        <v>0</v>
      </c>
      <c r="AF459" s="347">
        <f t="shared" si="106"/>
        <v>0</v>
      </c>
      <c r="AG459" s="346">
        <f t="shared" si="107"/>
        <v>0</v>
      </c>
      <c r="AH459" s="350">
        <f t="shared" si="108"/>
        <v>0</v>
      </c>
      <c r="AI459" s="351">
        <f t="shared" si="109"/>
        <v>0</v>
      </c>
      <c r="AJ459" s="352">
        <f t="shared" si="110"/>
        <v>0</v>
      </c>
      <c r="AK459" s="349">
        <f>IF(AA459&gt;0,VLOOKUP(C459,'Reference Data 1'!$N$13:$O$17,2),0)</f>
        <v>0</v>
      </c>
      <c r="AL459" s="346">
        <f t="shared" si="111"/>
        <v>0</v>
      </c>
      <c r="AM459" s="353">
        <f t="shared" si="112"/>
        <v>0</v>
      </c>
      <c r="AN459" s="354">
        <f t="shared" si="113"/>
        <v>0</v>
      </c>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DX459" s="23"/>
      <c r="DY459" s="23"/>
      <c r="DZ459" s="23"/>
      <c r="EA459" s="23"/>
      <c r="EB459" s="23"/>
      <c r="EC459" s="23"/>
      <c r="ED459" s="23"/>
      <c r="EE459" s="23"/>
      <c r="EF459" s="23"/>
      <c r="EG459" s="23"/>
      <c r="EH459" s="23"/>
      <c r="EI459" s="23"/>
      <c r="EJ459" s="23"/>
      <c r="EK459" s="23"/>
      <c r="EL459" s="23"/>
      <c r="EM459" s="23"/>
      <c r="EN459" s="23"/>
      <c r="EO459" s="23"/>
      <c r="EP459" s="23"/>
      <c r="EQ459" s="23"/>
      <c r="ER459" s="23"/>
      <c r="ES459" s="23"/>
      <c r="ET459" s="23"/>
      <c r="EU459" s="23"/>
      <c r="EV459" s="23"/>
      <c r="EW459" s="23"/>
      <c r="EX459" s="23"/>
      <c r="EY459" s="23"/>
      <c r="EZ459" s="23"/>
      <c r="FA459" s="23"/>
      <c r="FB459" s="23"/>
      <c r="FC459" s="23"/>
      <c r="FD459" s="23"/>
      <c r="FE459" s="23"/>
      <c r="FF459" s="23"/>
      <c r="FG459" s="23"/>
      <c r="FH459" s="23"/>
      <c r="FI459" s="23"/>
      <c r="FJ459" s="23"/>
      <c r="FK459" s="23"/>
      <c r="FL459" s="23"/>
      <c r="FM459" s="23"/>
      <c r="FN459" s="23"/>
      <c r="FO459" s="23"/>
      <c r="FP459" s="23"/>
      <c r="FQ459" s="23"/>
      <c r="FR459" s="23"/>
      <c r="FS459" s="23"/>
      <c r="FT459" s="23"/>
      <c r="FU459" s="23"/>
      <c r="FV459" s="23"/>
      <c r="FW459" s="23"/>
      <c r="FX459" s="23"/>
      <c r="FY459" s="23"/>
      <c r="FZ459" s="23"/>
      <c r="GA459" s="23"/>
      <c r="GB459" s="23"/>
      <c r="GC459" s="23"/>
      <c r="GD459" s="23"/>
      <c r="GE459" s="23"/>
      <c r="GF459" s="23"/>
      <c r="GG459" s="23"/>
      <c r="GH459" s="23"/>
      <c r="GI459" s="23"/>
      <c r="GJ459" s="23"/>
      <c r="GK459" s="23"/>
      <c r="GL459" s="23"/>
      <c r="GM459" s="23"/>
      <c r="GN459" s="23"/>
      <c r="GO459" s="23"/>
      <c r="GP459" s="23"/>
      <c r="GQ459" s="23"/>
      <c r="GR459" s="23"/>
      <c r="GS459" s="23"/>
      <c r="GT459" s="23"/>
      <c r="GU459" s="23"/>
      <c r="GV459" s="23"/>
      <c r="GW459" s="23"/>
      <c r="GX459" s="23"/>
      <c r="GY459" s="23"/>
      <c r="GZ459" s="23"/>
      <c r="HA459" s="23"/>
      <c r="HB459" s="23"/>
      <c r="HC459" s="23"/>
      <c r="HD459" s="23"/>
      <c r="HE459" s="23"/>
      <c r="HF459" s="23"/>
      <c r="HG459" s="23"/>
      <c r="HH459" s="23"/>
      <c r="HI459" s="23"/>
      <c r="HJ459" s="23"/>
      <c r="HK459" s="23"/>
    </row>
    <row r="460" spans="1:219" ht="13.9" customHeight="1">
      <c r="A460" s="392"/>
      <c r="B460" s="160"/>
      <c r="C460" s="161"/>
      <c r="D460" s="161"/>
      <c r="E460" s="255"/>
      <c r="F460" s="396">
        <v>0</v>
      </c>
      <c r="G460" s="181"/>
      <c r="H460" s="186"/>
      <c r="I460" s="162"/>
      <c r="J460" s="163"/>
      <c r="K460" s="164"/>
      <c r="L460" s="164"/>
      <c r="M460" s="187"/>
      <c r="N460" s="458"/>
      <c r="O460" s="463"/>
      <c r="P460" s="190"/>
      <c r="Q460" s="165"/>
      <c r="R460" s="166"/>
      <c r="S460" s="191"/>
      <c r="T460" s="195"/>
      <c r="U460" s="167"/>
      <c r="V460" s="196"/>
      <c r="W460" s="199">
        <f t="shared" si="100"/>
        <v>0</v>
      </c>
      <c r="X460" s="344">
        <f>IF(G460&gt;0,HLOOKUP(C460,'Utility Allowances'!$O$33:$S$34,2),0)</f>
        <v>0</v>
      </c>
      <c r="Y460" s="345">
        <f t="shared" si="101"/>
        <v>0</v>
      </c>
      <c r="Z460" s="168">
        <f t="shared" si="102"/>
        <v>0</v>
      </c>
      <c r="AA460" s="346">
        <f t="shared" si="103"/>
        <v>0</v>
      </c>
      <c r="AB460" s="344">
        <f>IF(Y460&gt;0,VLOOKUP($Y460,'Reference Data 2'!$B$7:$C$71,2),0)</f>
        <v>0</v>
      </c>
      <c r="AC460" s="347">
        <f t="shared" si="104"/>
        <v>0</v>
      </c>
      <c r="AD460" s="348">
        <f t="shared" si="105"/>
        <v>0</v>
      </c>
      <c r="AE460" s="349">
        <f>IF(Y460&gt;0,VLOOKUP($Y460,'Reference Data 2'!$B$9:$D$71,3),0)</f>
        <v>0</v>
      </c>
      <c r="AF460" s="347">
        <f t="shared" si="106"/>
        <v>0</v>
      </c>
      <c r="AG460" s="346">
        <f t="shared" si="107"/>
        <v>0</v>
      </c>
      <c r="AH460" s="350">
        <f t="shared" si="108"/>
        <v>0</v>
      </c>
      <c r="AI460" s="351">
        <f t="shared" si="109"/>
        <v>0</v>
      </c>
      <c r="AJ460" s="352">
        <f t="shared" si="110"/>
        <v>0</v>
      </c>
      <c r="AK460" s="349">
        <f>IF(AA460&gt;0,VLOOKUP(C460,'Reference Data 1'!$N$13:$O$17,2),0)</f>
        <v>0</v>
      </c>
      <c r="AL460" s="346">
        <f t="shared" si="111"/>
        <v>0</v>
      </c>
      <c r="AM460" s="353">
        <f t="shared" si="112"/>
        <v>0</v>
      </c>
      <c r="AN460" s="354">
        <f t="shared" si="113"/>
        <v>0</v>
      </c>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c r="DI460" s="23"/>
      <c r="DJ460" s="23"/>
      <c r="DK460" s="23"/>
      <c r="DL460" s="23"/>
      <c r="DM460" s="23"/>
      <c r="DN460" s="23"/>
      <c r="DO460" s="23"/>
      <c r="DP460" s="23"/>
      <c r="DQ460" s="23"/>
      <c r="DR460" s="23"/>
      <c r="DS460" s="23"/>
      <c r="DT460" s="23"/>
      <c r="DU460" s="23"/>
      <c r="DV460" s="23"/>
      <c r="DW460" s="23"/>
      <c r="DX460" s="23"/>
      <c r="DY460" s="23"/>
      <c r="DZ460" s="23"/>
      <c r="EA460" s="23"/>
      <c r="EB460" s="23"/>
      <c r="EC460" s="23"/>
      <c r="ED460" s="23"/>
      <c r="EE460" s="23"/>
      <c r="EF460" s="23"/>
      <c r="EG460" s="23"/>
      <c r="EH460" s="23"/>
      <c r="EI460" s="23"/>
      <c r="EJ460" s="23"/>
      <c r="EK460" s="23"/>
      <c r="EL460" s="23"/>
      <c r="EM460" s="23"/>
      <c r="EN460" s="23"/>
      <c r="EO460" s="23"/>
      <c r="EP460" s="23"/>
      <c r="EQ460" s="23"/>
      <c r="ER460" s="23"/>
      <c r="ES460" s="23"/>
      <c r="ET460" s="23"/>
      <c r="EU460" s="23"/>
      <c r="EV460" s="23"/>
      <c r="EW460" s="23"/>
      <c r="EX460" s="23"/>
      <c r="EY460" s="23"/>
      <c r="EZ460" s="23"/>
      <c r="FA460" s="23"/>
      <c r="FB460" s="23"/>
      <c r="FC460" s="23"/>
      <c r="FD460" s="23"/>
      <c r="FE460" s="23"/>
      <c r="FF460" s="23"/>
      <c r="FG460" s="23"/>
      <c r="FH460" s="23"/>
      <c r="FI460" s="23"/>
      <c r="FJ460" s="23"/>
      <c r="FK460" s="23"/>
      <c r="FL460" s="23"/>
      <c r="FM460" s="23"/>
      <c r="FN460" s="23"/>
      <c r="FO460" s="23"/>
      <c r="FP460" s="23"/>
      <c r="FQ460" s="23"/>
      <c r="FR460" s="23"/>
      <c r="FS460" s="23"/>
      <c r="FT460" s="23"/>
      <c r="FU460" s="23"/>
      <c r="FV460" s="23"/>
      <c r="FW460" s="23"/>
      <c r="FX460" s="23"/>
      <c r="FY460" s="23"/>
      <c r="FZ460" s="23"/>
      <c r="GA460" s="23"/>
      <c r="GB460" s="23"/>
      <c r="GC460" s="23"/>
      <c r="GD460" s="23"/>
      <c r="GE460" s="23"/>
      <c r="GF460" s="23"/>
      <c r="GG460" s="23"/>
      <c r="GH460" s="23"/>
      <c r="GI460" s="23"/>
      <c r="GJ460" s="23"/>
      <c r="GK460" s="23"/>
      <c r="GL460" s="23"/>
      <c r="GM460" s="23"/>
      <c r="GN460" s="23"/>
      <c r="GO460" s="23"/>
      <c r="GP460" s="23"/>
      <c r="GQ460" s="23"/>
      <c r="GR460" s="23"/>
      <c r="GS460" s="23"/>
      <c r="GT460" s="23"/>
      <c r="GU460" s="23"/>
      <c r="GV460" s="23"/>
      <c r="GW460" s="23"/>
      <c r="GX460" s="23"/>
      <c r="GY460" s="23"/>
      <c r="GZ460" s="23"/>
      <c r="HA460" s="23"/>
      <c r="HB460" s="23"/>
      <c r="HC460" s="23"/>
      <c r="HD460" s="23"/>
      <c r="HE460" s="23"/>
      <c r="HF460" s="23"/>
      <c r="HG460" s="23"/>
      <c r="HH460" s="23"/>
      <c r="HI460" s="23"/>
      <c r="HJ460" s="23"/>
      <c r="HK460" s="23"/>
    </row>
    <row r="461" spans="1:219" ht="13.9" customHeight="1">
      <c r="A461" s="392"/>
      <c r="B461" s="160"/>
      <c r="C461" s="161"/>
      <c r="D461" s="161"/>
      <c r="E461" s="255"/>
      <c r="F461" s="396">
        <v>0</v>
      </c>
      <c r="G461" s="181"/>
      <c r="H461" s="186"/>
      <c r="I461" s="162"/>
      <c r="J461" s="163"/>
      <c r="K461" s="164"/>
      <c r="L461" s="164"/>
      <c r="M461" s="187"/>
      <c r="N461" s="458"/>
      <c r="O461" s="463"/>
      <c r="P461" s="190"/>
      <c r="Q461" s="165"/>
      <c r="R461" s="166"/>
      <c r="S461" s="191"/>
      <c r="T461" s="195"/>
      <c r="U461" s="167"/>
      <c r="V461" s="196"/>
      <c r="W461" s="199">
        <f t="shared" si="100"/>
        <v>0</v>
      </c>
      <c r="X461" s="344">
        <f>IF(G461&gt;0,HLOOKUP(C461,'Utility Allowances'!$O$33:$S$34,2),0)</f>
        <v>0</v>
      </c>
      <c r="Y461" s="345">
        <f t="shared" si="101"/>
        <v>0</v>
      </c>
      <c r="Z461" s="168">
        <f t="shared" si="102"/>
        <v>0</v>
      </c>
      <c r="AA461" s="346">
        <f t="shared" si="103"/>
        <v>0</v>
      </c>
      <c r="AB461" s="344">
        <f>IF(Y461&gt;0,VLOOKUP($Y461,'Reference Data 2'!$B$7:$C$71,2),0)</f>
        <v>0</v>
      </c>
      <c r="AC461" s="347">
        <f t="shared" si="104"/>
        <v>0</v>
      </c>
      <c r="AD461" s="348">
        <f t="shared" si="105"/>
        <v>0</v>
      </c>
      <c r="AE461" s="349">
        <f>IF(Y461&gt;0,VLOOKUP($Y461,'Reference Data 2'!$B$9:$D$71,3),0)</f>
        <v>0</v>
      </c>
      <c r="AF461" s="347">
        <f t="shared" si="106"/>
        <v>0</v>
      </c>
      <c r="AG461" s="346">
        <f t="shared" si="107"/>
        <v>0</v>
      </c>
      <c r="AH461" s="350">
        <f t="shared" si="108"/>
        <v>0</v>
      </c>
      <c r="AI461" s="351">
        <f t="shared" si="109"/>
        <v>0</v>
      </c>
      <c r="AJ461" s="352">
        <f t="shared" si="110"/>
        <v>0</v>
      </c>
      <c r="AK461" s="349">
        <f>IF(AA461&gt;0,VLOOKUP(C461,'Reference Data 1'!$N$13:$O$17,2),0)</f>
        <v>0</v>
      </c>
      <c r="AL461" s="346">
        <f t="shared" si="111"/>
        <v>0</v>
      </c>
      <c r="AM461" s="353">
        <f t="shared" si="112"/>
        <v>0</v>
      </c>
      <c r="AN461" s="354">
        <f t="shared" si="113"/>
        <v>0</v>
      </c>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DZ461" s="23"/>
      <c r="EA461" s="23"/>
      <c r="EB461" s="23"/>
      <c r="EC461" s="23"/>
      <c r="ED461" s="23"/>
      <c r="EE461" s="23"/>
      <c r="EF461" s="23"/>
      <c r="EG461" s="23"/>
      <c r="EH461" s="23"/>
      <c r="EI461" s="23"/>
      <c r="EJ461" s="23"/>
      <c r="EK461" s="23"/>
      <c r="EL461" s="23"/>
      <c r="EM461" s="23"/>
      <c r="EN461" s="23"/>
      <c r="EO461" s="23"/>
      <c r="EP461" s="23"/>
      <c r="EQ461" s="23"/>
      <c r="ER461" s="23"/>
      <c r="ES461" s="23"/>
      <c r="ET461" s="23"/>
      <c r="EU461" s="23"/>
      <c r="EV461" s="23"/>
      <c r="EW461" s="23"/>
      <c r="EX461" s="23"/>
      <c r="EY461" s="23"/>
      <c r="EZ461" s="23"/>
      <c r="FA461" s="23"/>
      <c r="FB461" s="23"/>
      <c r="FC461" s="23"/>
      <c r="FD461" s="23"/>
      <c r="FE461" s="23"/>
      <c r="FF461" s="23"/>
      <c r="FG461" s="23"/>
      <c r="FH461" s="23"/>
      <c r="FI461" s="23"/>
      <c r="FJ461" s="23"/>
      <c r="FK461" s="23"/>
      <c r="FL461" s="23"/>
      <c r="FM461" s="23"/>
      <c r="FN461" s="23"/>
      <c r="FO461" s="23"/>
      <c r="FP461" s="23"/>
      <c r="FQ461" s="23"/>
      <c r="FR461" s="23"/>
      <c r="FS461" s="23"/>
      <c r="FT461" s="23"/>
      <c r="FU461" s="23"/>
      <c r="FV461" s="23"/>
      <c r="FW461" s="23"/>
      <c r="FX461" s="23"/>
      <c r="FY461" s="23"/>
      <c r="FZ461" s="23"/>
      <c r="GA461" s="23"/>
      <c r="GB461" s="23"/>
      <c r="GC461" s="23"/>
      <c r="GD461" s="23"/>
      <c r="GE461" s="23"/>
      <c r="GF461" s="23"/>
      <c r="GG461" s="23"/>
      <c r="GH461" s="23"/>
      <c r="GI461" s="23"/>
      <c r="GJ461" s="23"/>
      <c r="GK461" s="23"/>
      <c r="GL461" s="23"/>
      <c r="GM461" s="23"/>
      <c r="GN461" s="23"/>
      <c r="GO461" s="23"/>
      <c r="GP461" s="23"/>
      <c r="GQ461" s="23"/>
      <c r="GR461" s="23"/>
      <c r="GS461" s="23"/>
      <c r="GT461" s="23"/>
      <c r="GU461" s="23"/>
      <c r="GV461" s="23"/>
      <c r="GW461" s="23"/>
      <c r="GX461" s="23"/>
      <c r="GY461" s="23"/>
      <c r="GZ461" s="23"/>
      <c r="HA461" s="23"/>
      <c r="HB461" s="23"/>
      <c r="HC461" s="23"/>
      <c r="HD461" s="23"/>
      <c r="HE461" s="23"/>
      <c r="HF461" s="23"/>
      <c r="HG461" s="23"/>
      <c r="HH461" s="23"/>
      <c r="HI461" s="23"/>
      <c r="HJ461" s="23"/>
      <c r="HK461" s="23"/>
    </row>
    <row r="462" spans="1:219" ht="13.9" customHeight="1">
      <c r="A462" s="392"/>
      <c r="B462" s="160"/>
      <c r="C462" s="161"/>
      <c r="D462" s="161"/>
      <c r="E462" s="255"/>
      <c r="F462" s="396">
        <v>0</v>
      </c>
      <c r="G462" s="181"/>
      <c r="H462" s="186"/>
      <c r="I462" s="162"/>
      <c r="J462" s="163"/>
      <c r="K462" s="164"/>
      <c r="L462" s="164"/>
      <c r="M462" s="187"/>
      <c r="N462" s="458"/>
      <c r="O462" s="463"/>
      <c r="P462" s="190"/>
      <c r="Q462" s="165"/>
      <c r="R462" s="166"/>
      <c r="S462" s="191"/>
      <c r="T462" s="195"/>
      <c r="U462" s="167"/>
      <c r="V462" s="196"/>
      <c r="W462" s="199">
        <f t="shared" si="100"/>
        <v>0</v>
      </c>
      <c r="X462" s="344">
        <f>IF(G462&gt;0,HLOOKUP(C462,'Utility Allowances'!$O$33:$S$34,2),0)</f>
        <v>0</v>
      </c>
      <c r="Y462" s="345">
        <f t="shared" si="101"/>
        <v>0</v>
      </c>
      <c r="Z462" s="168">
        <f t="shared" si="102"/>
        <v>0</v>
      </c>
      <c r="AA462" s="346">
        <f t="shared" si="103"/>
        <v>0</v>
      </c>
      <c r="AB462" s="344">
        <f>IF(Y462&gt;0,VLOOKUP($Y462,'Reference Data 2'!$B$7:$C$71,2),0)</f>
        <v>0</v>
      </c>
      <c r="AC462" s="347">
        <f t="shared" si="104"/>
        <v>0</v>
      </c>
      <c r="AD462" s="348">
        <f t="shared" si="105"/>
        <v>0</v>
      </c>
      <c r="AE462" s="349">
        <f>IF(Y462&gt;0,VLOOKUP($Y462,'Reference Data 2'!$B$9:$D$71,3),0)</f>
        <v>0</v>
      </c>
      <c r="AF462" s="347">
        <f t="shared" si="106"/>
        <v>0</v>
      </c>
      <c r="AG462" s="346">
        <f t="shared" si="107"/>
        <v>0</v>
      </c>
      <c r="AH462" s="350">
        <f t="shared" si="108"/>
        <v>0</v>
      </c>
      <c r="AI462" s="351">
        <f t="shared" si="109"/>
        <v>0</v>
      </c>
      <c r="AJ462" s="352">
        <f t="shared" si="110"/>
        <v>0</v>
      </c>
      <c r="AK462" s="349">
        <f>IF(AA462&gt;0,VLOOKUP(C462,'Reference Data 1'!$N$13:$O$17,2),0)</f>
        <v>0</v>
      </c>
      <c r="AL462" s="346">
        <f t="shared" si="111"/>
        <v>0</v>
      </c>
      <c r="AM462" s="353">
        <f t="shared" si="112"/>
        <v>0</v>
      </c>
      <c r="AN462" s="354">
        <f t="shared" si="113"/>
        <v>0</v>
      </c>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c r="CM462" s="23"/>
      <c r="CN462" s="23"/>
      <c r="CO462" s="23"/>
      <c r="CP462" s="23"/>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DZ462" s="23"/>
      <c r="EA462" s="23"/>
      <c r="EB462" s="23"/>
      <c r="EC462" s="23"/>
      <c r="ED462" s="23"/>
      <c r="EE462" s="23"/>
      <c r="EF462" s="23"/>
      <c r="EG462" s="23"/>
      <c r="EH462" s="23"/>
      <c r="EI462" s="23"/>
      <c r="EJ462" s="23"/>
      <c r="EK462" s="23"/>
      <c r="EL462" s="23"/>
      <c r="EM462" s="23"/>
      <c r="EN462" s="23"/>
      <c r="EO462" s="23"/>
      <c r="EP462" s="23"/>
      <c r="EQ462" s="23"/>
      <c r="ER462" s="23"/>
      <c r="ES462" s="23"/>
      <c r="ET462" s="23"/>
      <c r="EU462" s="23"/>
      <c r="EV462" s="23"/>
      <c r="EW462" s="23"/>
      <c r="EX462" s="23"/>
      <c r="EY462" s="23"/>
      <c r="EZ462" s="23"/>
      <c r="FA462" s="23"/>
      <c r="FB462" s="23"/>
      <c r="FC462" s="23"/>
      <c r="FD462" s="23"/>
      <c r="FE462" s="23"/>
      <c r="FF462" s="23"/>
      <c r="FG462" s="23"/>
      <c r="FH462" s="23"/>
      <c r="FI462" s="23"/>
      <c r="FJ462" s="23"/>
      <c r="FK462" s="23"/>
      <c r="FL462" s="23"/>
      <c r="FM462" s="23"/>
      <c r="FN462" s="23"/>
      <c r="FO462" s="23"/>
      <c r="FP462" s="23"/>
      <c r="FQ462" s="23"/>
      <c r="FR462" s="23"/>
      <c r="FS462" s="23"/>
      <c r="FT462" s="23"/>
      <c r="FU462" s="23"/>
      <c r="FV462" s="23"/>
      <c r="FW462" s="23"/>
      <c r="FX462" s="23"/>
      <c r="FY462" s="23"/>
      <c r="FZ462" s="23"/>
      <c r="GA462" s="23"/>
      <c r="GB462" s="23"/>
      <c r="GC462" s="23"/>
      <c r="GD462" s="23"/>
      <c r="GE462" s="23"/>
      <c r="GF462" s="23"/>
      <c r="GG462" s="23"/>
      <c r="GH462" s="23"/>
      <c r="GI462" s="23"/>
      <c r="GJ462" s="23"/>
      <c r="GK462" s="23"/>
      <c r="GL462" s="23"/>
      <c r="GM462" s="23"/>
      <c r="GN462" s="23"/>
      <c r="GO462" s="23"/>
      <c r="GP462" s="23"/>
      <c r="GQ462" s="23"/>
      <c r="GR462" s="23"/>
      <c r="GS462" s="23"/>
      <c r="GT462" s="23"/>
      <c r="GU462" s="23"/>
      <c r="GV462" s="23"/>
      <c r="GW462" s="23"/>
      <c r="GX462" s="23"/>
      <c r="GY462" s="23"/>
      <c r="GZ462" s="23"/>
      <c r="HA462" s="23"/>
      <c r="HB462" s="23"/>
      <c r="HC462" s="23"/>
      <c r="HD462" s="23"/>
      <c r="HE462" s="23"/>
      <c r="HF462" s="23"/>
      <c r="HG462" s="23"/>
      <c r="HH462" s="23"/>
      <c r="HI462" s="23"/>
      <c r="HJ462" s="23"/>
      <c r="HK462" s="23"/>
    </row>
    <row r="463" spans="1:219" ht="13.9" customHeight="1">
      <c r="A463" s="392"/>
      <c r="B463" s="160"/>
      <c r="C463" s="161"/>
      <c r="D463" s="161"/>
      <c r="E463" s="255"/>
      <c r="F463" s="396">
        <v>0</v>
      </c>
      <c r="G463" s="181"/>
      <c r="H463" s="186"/>
      <c r="I463" s="162"/>
      <c r="J463" s="163"/>
      <c r="K463" s="164"/>
      <c r="L463" s="164"/>
      <c r="M463" s="187"/>
      <c r="N463" s="458"/>
      <c r="O463" s="463"/>
      <c r="P463" s="190"/>
      <c r="Q463" s="165"/>
      <c r="R463" s="166"/>
      <c r="S463" s="191"/>
      <c r="T463" s="195"/>
      <c r="U463" s="167"/>
      <c r="V463" s="196"/>
      <c r="W463" s="199">
        <f t="shared" si="100"/>
        <v>0</v>
      </c>
      <c r="X463" s="344">
        <f>IF(G463&gt;0,HLOOKUP(C463,'Utility Allowances'!$O$33:$S$34,2),0)</f>
        <v>0</v>
      </c>
      <c r="Y463" s="345">
        <f t="shared" si="101"/>
        <v>0</v>
      </c>
      <c r="Z463" s="168">
        <f t="shared" si="102"/>
        <v>0</v>
      </c>
      <c r="AA463" s="346">
        <f t="shared" si="103"/>
        <v>0</v>
      </c>
      <c r="AB463" s="344">
        <f>IF(Y463&gt;0,VLOOKUP($Y463,'Reference Data 2'!$B$7:$C$71,2),0)</f>
        <v>0</v>
      </c>
      <c r="AC463" s="347">
        <f t="shared" si="104"/>
        <v>0</v>
      </c>
      <c r="AD463" s="348">
        <f t="shared" si="105"/>
        <v>0</v>
      </c>
      <c r="AE463" s="349">
        <f>IF(Y463&gt;0,VLOOKUP($Y463,'Reference Data 2'!$B$9:$D$71,3),0)</f>
        <v>0</v>
      </c>
      <c r="AF463" s="347">
        <f t="shared" si="106"/>
        <v>0</v>
      </c>
      <c r="AG463" s="346">
        <f t="shared" si="107"/>
        <v>0</v>
      </c>
      <c r="AH463" s="350">
        <f t="shared" si="108"/>
        <v>0</v>
      </c>
      <c r="AI463" s="351">
        <f t="shared" si="109"/>
        <v>0</v>
      </c>
      <c r="AJ463" s="352">
        <f t="shared" si="110"/>
        <v>0</v>
      </c>
      <c r="AK463" s="349">
        <f>IF(AA463&gt;0,VLOOKUP(C463,'Reference Data 1'!$N$13:$O$17,2),0)</f>
        <v>0</v>
      </c>
      <c r="AL463" s="346">
        <f t="shared" si="111"/>
        <v>0</v>
      </c>
      <c r="AM463" s="353">
        <f t="shared" si="112"/>
        <v>0</v>
      </c>
      <c r="AN463" s="354">
        <f t="shared" si="113"/>
        <v>0</v>
      </c>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c r="CC463" s="23"/>
      <c r="CD463" s="23"/>
      <c r="CE463" s="23"/>
      <c r="CF463" s="23"/>
      <c r="CG463" s="23"/>
      <c r="CH463" s="23"/>
      <c r="CI463" s="23"/>
      <c r="CJ463" s="23"/>
      <c r="CK463" s="23"/>
      <c r="CL463" s="23"/>
      <c r="CM463" s="23"/>
      <c r="CN463" s="23"/>
      <c r="CO463" s="23"/>
      <c r="CP463" s="23"/>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DZ463" s="23"/>
      <c r="EA463" s="23"/>
      <c r="EB463" s="23"/>
      <c r="EC463" s="23"/>
      <c r="ED463" s="23"/>
      <c r="EE463" s="23"/>
      <c r="EF463" s="23"/>
      <c r="EG463" s="23"/>
      <c r="EH463" s="23"/>
      <c r="EI463" s="23"/>
      <c r="EJ463" s="23"/>
      <c r="EK463" s="23"/>
      <c r="EL463" s="23"/>
      <c r="EM463" s="23"/>
      <c r="EN463" s="23"/>
      <c r="EO463" s="23"/>
      <c r="EP463" s="23"/>
      <c r="EQ463" s="23"/>
      <c r="ER463" s="23"/>
      <c r="ES463" s="23"/>
      <c r="ET463" s="23"/>
      <c r="EU463" s="23"/>
      <c r="EV463" s="23"/>
      <c r="EW463" s="23"/>
      <c r="EX463" s="23"/>
      <c r="EY463" s="23"/>
      <c r="EZ463" s="23"/>
      <c r="FA463" s="23"/>
      <c r="FB463" s="23"/>
      <c r="FC463" s="23"/>
      <c r="FD463" s="23"/>
      <c r="FE463" s="23"/>
      <c r="FF463" s="23"/>
      <c r="FG463" s="23"/>
      <c r="FH463" s="23"/>
      <c r="FI463" s="23"/>
      <c r="FJ463" s="23"/>
      <c r="FK463" s="23"/>
      <c r="FL463" s="23"/>
      <c r="FM463" s="23"/>
      <c r="FN463" s="23"/>
      <c r="FO463" s="23"/>
      <c r="FP463" s="23"/>
      <c r="FQ463" s="23"/>
      <c r="FR463" s="23"/>
      <c r="FS463" s="23"/>
      <c r="FT463" s="23"/>
      <c r="FU463" s="23"/>
      <c r="FV463" s="23"/>
      <c r="FW463" s="23"/>
      <c r="FX463" s="23"/>
      <c r="FY463" s="23"/>
      <c r="FZ463" s="23"/>
      <c r="GA463" s="23"/>
      <c r="GB463" s="23"/>
      <c r="GC463" s="23"/>
      <c r="GD463" s="23"/>
      <c r="GE463" s="23"/>
      <c r="GF463" s="23"/>
      <c r="GG463" s="23"/>
      <c r="GH463" s="23"/>
      <c r="GI463" s="23"/>
      <c r="GJ463" s="23"/>
      <c r="GK463" s="23"/>
      <c r="GL463" s="23"/>
      <c r="GM463" s="23"/>
      <c r="GN463" s="23"/>
      <c r="GO463" s="23"/>
      <c r="GP463" s="23"/>
      <c r="GQ463" s="23"/>
      <c r="GR463" s="23"/>
      <c r="GS463" s="23"/>
      <c r="GT463" s="23"/>
      <c r="GU463" s="23"/>
      <c r="GV463" s="23"/>
      <c r="GW463" s="23"/>
      <c r="GX463" s="23"/>
      <c r="GY463" s="23"/>
      <c r="GZ463" s="23"/>
      <c r="HA463" s="23"/>
      <c r="HB463" s="23"/>
      <c r="HC463" s="23"/>
      <c r="HD463" s="23"/>
      <c r="HE463" s="23"/>
      <c r="HF463" s="23"/>
      <c r="HG463" s="23"/>
      <c r="HH463" s="23"/>
      <c r="HI463" s="23"/>
      <c r="HJ463" s="23"/>
      <c r="HK463" s="23"/>
    </row>
    <row r="464" spans="1:219" ht="13.9" customHeight="1">
      <c r="A464" s="392"/>
      <c r="B464" s="160"/>
      <c r="C464" s="161"/>
      <c r="D464" s="161"/>
      <c r="E464" s="255"/>
      <c r="F464" s="396">
        <v>0</v>
      </c>
      <c r="G464" s="181"/>
      <c r="H464" s="186"/>
      <c r="I464" s="162"/>
      <c r="J464" s="163"/>
      <c r="K464" s="164"/>
      <c r="L464" s="164"/>
      <c r="M464" s="187"/>
      <c r="N464" s="458"/>
      <c r="O464" s="463"/>
      <c r="P464" s="190"/>
      <c r="Q464" s="165"/>
      <c r="R464" s="166"/>
      <c r="S464" s="191"/>
      <c r="T464" s="195"/>
      <c r="U464" s="167"/>
      <c r="V464" s="196"/>
      <c r="W464" s="199">
        <f t="shared" si="100"/>
        <v>0</v>
      </c>
      <c r="X464" s="344">
        <f>IF(G464&gt;0,HLOOKUP(C464,'Utility Allowances'!$O$33:$S$34,2),0)</f>
        <v>0</v>
      </c>
      <c r="Y464" s="345">
        <f t="shared" si="101"/>
        <v>0</v>
      </c>
      <c r="Z464" s="168">
        <f t="shared" si="102"/>
        <v>0</v>
      </c>
      <c r="AA464" s="346">
        <f t="shared" si="103"/>
        <v>0</v>
      </c>
      <c r="AB464" s="344">
        <f>IF(Y464&gt;0,VLOOKUP($Y464,'Reference Data 2'!$B$7:$C$71,2),0)</f>
        <v>0</v>
      </c>
      <c r="AC464" s="347">
        <f t="shared" si="104"/>
        <v>0</v>
      </c>
      <c r="AD464" s="348">
        <f t="shared" si="105"/>
        <v>0</v>
      </c>
      <c r="AE464" s="349">
        <f>IF(Y464&gt;0,VLOOKUP($Y464,'Reference Data 2'!$B$9:$D$71,3),0)</f>
        <v>0</v>
      </c>
      <c r="AF464" s="347">
        <f t="shared" si="106"/>
        <v>0</v>
      </c>
      <c r="AG464" s="346">
        <f t="shared" si="107"/>
        <v>0</v>
      </c>
      <c r="AH464" s="350">
        <f t="shared" si="108"/>
        <v>0</v>
      </c>
      <c r="AI464" s="351">
        <f t="shared" si="109"/>
        <v>0</v>
      </c>
      <c r="AJ464" s="352">
        <f t="shared" si="110"/>
        <v>0</v>
      </c>
      <c r="AK464" s="349">
        <f>IF(AA464&gt;0,VLOOKUP(C464,'Reference Data 1'!$N$13:$O$17,2),0)</f>
        <v>0</v>
      </c>
      <c r="AL464" s="346">
        <f t="shared" si="111"/>
        <v>0</v>
      </c>
      <c r="AM464" s="353">
        <f t="shared" si="112"/>
        <v>0</v>
      </c>
      <c r="AN464" s="354">
        <f t="shared" si="113"/>
        <v>0</v>
      </c>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3"/>
      <c r="CC464" s="23"/>
      <c r="CD464" s="23"/>
      <c r="CE464" s="23"/>
      <c r="CF464" s="23"/>
      <c r="CG464" s="23"/>
      <c r="CH464" s="23"/>
      <c r="CI464" s="23"/>
      <c r="CJ464" s="23"/>
      <c r="CK464" s="23"/>
      <c r="CL464" s="23"/>
      <c r="CM464" s="23"/>
      <c r="CN464" s="23"/>
      <c r="CO464" s="23"/>
      <c r="CP464" s="23"/>
      <c r="CQ464" s="23"/>
      <c r="CR464" s="23"/>
      <c r="CS464" s="23"/>
      <c r="CT464" s="23"/>
      <c r="CU464" s="23"/>
      <c r="CV464" s="23"/>
      <c r="CW464" s="23"/>
      <c r="CX464" s="23"/>
      <c r="CY464" s="23"/>
      <c r="CZ464" s="23"/>
      <c r="DA464" s="23"/>
      <c r="DB464" s="23"/>
      <c r="DC464" s="23"/>
      <c r="DD464" s="23"/>
      <c r="DE464" s="23"/>
      <c r="DF464" s="23"/>
      <c r="DG464" s="23"/>
      <c r="DH464" s="23"/>
      <c r="DI464" s="23"/>
      <c r="DJ464" s="23"/>
      <c r="DK464" s="23"/>
      <c r="DL464" s="23"/>
      <c r="DM464" s="23"/>
      <c r="DN464" s="23"/>
      <c r="DO464" s="23"/>
      <c r="DP464" s="23"/>
      <c r="DQ464" s="23"/>
      <c r="DR464" s="23"/>
      <c r="DS464" s="23"/>
      <c r="DT464" s="23"/>
      <c r="DU464" s="23"/>
      <c r="DV464" s="23"/>
      <c r="DW464" s="23"/>
      <c r="DX464" s="23"/>
      <c r="DY464" s="23"/>
      <c r="DZ464" s="23"/>
      <c r="EA464" s="23"/>
      <c r="EB464" s="23"/>
      <c r="EC464" s="23"/>
      <c r="ED464" s="23"/>
      <c r="EE464" s="23"/>
      <c r="EF464" s="23"/>
      <c r="EG464" s="23"/>
      <c r="EH464" s="23"/>
      <c r="EI464" s="23"/>
      <c r="EJ464" s="23"/>
      <c r="EK464" s="23"/>
      <c r="EL464" s="23"/>
      <c r="EM464" s="23"/>
      <c r="EN464" s="23"/>
      <c r="EO464" s="23"/>
      <c r="EP464" s="23"/>
      <c r="EQ464" s="23"/>
      <c r="ER464" s="23"/>
      <c r="ES464" s="23"/>
      <c r="ET464" s="23"/>
      <c r="EU464" s="23"/>
      <c r="EV464" s="23"/>
      <c r="EW464" s="23"/>
      <c r="EX464" s="23"/>
      <c r="EY464" s="23"/>
      <c r="EZ464" s="23"/>
      <c r="FA464" s="23"/>
      <c r="FB464" s="23"/>
      <c r="FC464" s="23"/>
      <c r="FD464" s="23"/>
      <c r="FE464" s="23"/>
      <c r="FF464" s="23"/>
      <c r="FG464" s="23"/>
      <c r="FH464" s="23"/>
      <c r="FI464" s="23"/>
      <c r="FJ464" s="23"/>
      <c r="FK464" s="23"/>
      <c r="FL464" s="23"/>
      <c r="FM464" s="23"/>
      <c r="FN464" s="23"/>
      <c r="FO464" s="23"/>
      <c r="FP464" s="23"/>
      <c r="FQ464" s="23"/>
      <c r="FR464" s="23"/>
      <c r="FS464" s="23"/>
      <c r="FT464" s="23"/>
      <c r="FU464" s="23"/>
      <c r="FV464" s="23"/>
      <c r="FW464" s="23"/>
      <c r="FX464" s="23"/>
      <c r="FY464" s="23"/>
      <c r="FZ464" s="23"/>
      <c r="GA464" s="23"/>
      <c r="GB464" s="23"/>
      <c r="GC464" s="23"/>
      <c r="GD464" s="23"/>
      <c r="GE464" s="23"/>
      <c r="GF464" s="23"/>
      <c r="GG464" s="23"/>
      <c r="GH464" s="23"/>
      <c r="GI464" s="23"/>
      <c r="GJ464" s="23"/>
      <c r="GK464" s="23"/>
      <c r="GL464" s="23"/>
      <c r="GM464" s="23"/>
      <c r="GN464" s="23"/>
      <c r="GO464" s="23"/>
      <c r="GP464" s="23"/>
      <c r="GQ464" s="23"/>
      <c r="GR464" s="23"/>
      <c r="GS464" s="23"/>
      <c r="GT464" s="23"/>
      <c r="GU464" s="23"/>
      <c r="GV464" s="23"/>
      <c r="GW464" s="23"/>
      <c r="GX464" s="23"/>
      <c r="GY464" s="23"/>
      <c r="GZ464" s="23"/>
      <c r="HA464" s="23"/>
      <c r="HB464" s="23"/>
      <c r="HC464" s="23"/>
      <c r="HD464" s="23"/>
      <c r="HE464" s="23"/>
      <c r="HF464" s="23"/>
      <c r="HG464" s="23"/>
      <c r="HH464" s="23"/>
      <c r="HI464" s="23"/>
      <c r="HJ464" s="23"/>
      <c r="HK464" s="23"/>
    </row>
    <row r="465" spans="1:219" ht="13.9" customHeight="1">
      <c r="A465" s="392"/>
      <c r="B465" s="160"/>
      <c r="C465" s="161"/>
      <c r="D465" s="161"/>
      <c r="E465" s="255"/>
      <c r="F465" s="396">
        <v>0</v>
      </c>
      <c r="G465" s="181"/>
      <c r="H465" s="186"/>
      <c r="I465" s="162"/>
      <c r="J465" s="163"/>
      <c r="K465" s="164"/>
      <c r="L465" s="164"/>
      <c r="M465" s="187"/>
      <c r="N465" s="458"/>
      <c r="O465" s="463"/>
      <c r="P465" s="190"/>
      <c r="Q465" s="165"/>
      <c r="R465" s="166"/>
      <c r="S465" s="191"/>
      <c r="T465" s="195"/>
      <c r="U465" s="167"/>
      <c r="V465" s="196"/>
      <c r="W465" s="199">
        <f t="shared" si="100"/>
        <v>0</v>
      </c>
      <c r="X465" s="344">
        <f>IF(G465&gt;0,HLOOKUP(C465,'Utility Allowances'!$O$33:$S$34,2),0)</f>
        <v>0</v>
      </c>
      <c r="Y465" s="345">
        <f t="shared" si="101"/>
        <v>0</v>
      </c>
      <c r="Z465" s="168">
        <f t="shared" si="102"/>
        <v>0</v>
      </c>
      <c r="AA465" s="346">
        <f t="shared" si="103"/>
        <v>0</v>
      </c>
      <c r="AB465" s="344">
        <f>IF(Y465&gt;0,VLOOKUP($Y465,'Reference Data 2'!$B$7:$C$71,2),0)</f>
        <v>0</v>
      </c>
      <c r="AC465" s="347">
        <f t="shared" si="104"/>
        <v>0</v>
      </c>
      <c r="AD465" s="348">
        <f t="shared" si="105"/>
        <v>0</v>
      </c>
      <c r="AE465" s="349">
        <f>IF(Y465&gt;0,VLOOKUP($Y465,'Reference Data 2'!$B$9:$D$71,3),0)</f>
        <v>0</v>
      </c>
      <c r="AF465" s="347">
        <f t="shared" si="106"/>
        <v>0</v>
      </c>
      <c r="AG465" s="346">
        <f t="shared" si="107"/>
        <v>0</v>
      </c>
      <c r="AH465" s="350">
        <f t="shared" si="108"/>
        <v>0</v>
      </c>
      <c r="AI465" s="351">
        <f t="shared" si="109"/>
        <v>0</v>
      </c>
      <c r="AJ465" s="352">
        <f t="shared" si="110"/>
        <v>0</v>
      </c>
      <c r="AK465" s="349">
        <f>IF(AA465&gt;0,VLOOKUP(C465,'Reference Data 1'!$N$13:$O$17,2),0)</f>
        <v>0</v>
      </c>
      <c r="AL465" s="346">
        <f t="shared" si="111"/>
        <v>0</v>
      </c>
      <c r="AM465" s="353">
        <f t="shared" si="112"/>
        <v>0</v>
      </c>
      <c r="AN465" s="354">
        <f t="shared" si="113"/>
        <v>0</v>
      </c>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c r="BU465" s="23"/>
      <c r="BV465" s="23"/>
      <c r="BW465" s="23"/>
      <c r="BX465" s="23"/>
      <c r="BY465" s="23"/>
      <c r="BZ465" s="23"/>
      <c r="CA465" s="23"/>
      <c r="CB465" s="23"/>
      <c r="CC465" s="23"/>
      <c r="CD465" s="23"/>
      <c r="CE465" s="23"/>
      <c r="CF465" s="23"/>
      <c r="CG465" s="23"/>
      <c r="CH465" s="23"/>
      <c r="CI465" s="23"/>
      <c r="CJ465" s="23"/>
      <c r="CK465" s="23"/>
      <c r="CL465" s="23"/>
      <c r="CM465" s="23"/>
      <c r="CN465" s="23"/>
      <c r="CO465" s="23"/>
      <c r="CP465" s="23"/>
      <c r="CQ465" s="23"/>
      <c r="CR465" s="23"/>
      <c r="CS465" s="23"/>
      <c r="CT465" s="23"/>
      <c r="CU465" s="23"/>
      <c r="CV465" s="23"/>
      <c r="CW465" s="23"/>
      <c r="CX465" s="23"/>
      <c r="CY465" s="23"/>
      <c r="CZ465" s="23"/>
      <c r="DA465" s="23"/>
      <c r="DB465" s="23"/>
      <c r="DC465" s="23"/>
      <c r="DD465" s="23"/>
      <c r="DE465" s="23"/>
      <c r="DF465" s="23"/>
      <c r="DG465" s="23"/>
      <c r="DH465" s="23"/>
      <c r="DI465" s="23"/>
      <c r="DJ465" s="23"/>
      <c r="DK465" s="23"/>
      <c r="DL465" s="23"/>
      <c r="DM465" s="23"/>
      <c r="DN465" s="23"/>
      <c r="DO465" s="23"/>
      <c r="DP465" s="23"/>
      <c r="DQ465" s="23"/>
      <c r="DR465" s="23"/>
      <c r="DS465" s="23"/>
      <c r="DT465" s="23"/>
      <c r="DU465" s="23"/>
      <c r="DV465" s="23"/>
      <c r="DW465" s="23"/>
      <c r="DX465" s="23"/>
      <c r="DY465" s="23"/>
      <c r="DZ465" s="23"/>
      <c r="EA465" s="23"/>
      <c r="EB465" s="23"/>
      <c r="EC465" s="23"/>
      <c r="ED465" s="23"/>
      <c r="EE465" s="23"/>
      <c r="EF465" s="23"/>
      <c r="EG465" s="23"/>
      <c r="EH465" s="23"/>
      <c r="EI465" s="23"/>
      <c r="EJ465" s="23"/>
      <c r="EK465" s="23"/>
      <c r="EL465" s="23"/>
      <c r="EM465" s="23"/>
      <c r="EN465" s="23"/>
      <c r="EO465" s="23"/>
      <c r="EP465" s="23"/>
      <c r="EQ465" s="23"/>
      <c r="ER465" s="23"/>
      <c r="ES465" s="23"/>
      <c r="ET465" s="23"/>
      <c r="EU465" s="23"/>
      <c r="EV465" s="23"/>
      <c r="EW465" s="23"/>
      <c r="EX465" s="23"/>
      <c r="EY465" s="23"/>
      <c r="EZ465" s="23"/>
      <c r="FA465" s="23"/>
      <c r="FB465" s="23"/>
      <c r="FC465" s="23"/>
      <c r="FD465" s="23"/>
      <c r="FE465" s="23"/>
      <c r="FF465" s="23"/>
      <c r="FG465" s="23"/>
      <c r="FH465" s="23"/>
      <c r="FI465" s="23"/>
      <c r="FJ465" s="23"/>
      <c r="FK465" s="23"/>
      <c r="FL465" s="23"/>
      <c r="FM465" s="23"/>
      <c r="FN465" s="23"/>
      <c r="FO465" s="23"/>
      <c r="FP465" s="23"/>
      <c r="FQ465" s="23"/>
      <c r="FR465" s="23"/>
      <c r="FS465" s="23"/>
      <c r="FT465" s="23"/>
      <c r="FU465" s="23"/>
      <c r="FV465" s="23"/>
      <c r="FW465" s="23"/>
      <c r="FX465" s="23"/>
      <c r="FY465" s="23"/>
      <c r="FZ465" s="23"/>
      <c r="GA465" s="23"/>
      <c r="GB465" s="23"/>
      <c r="GC465" s="23"/>
      <c r="GD465" s="23"/>
      <c r="GE465" s="23"/>
      <c r="GF465" s="23"/>
      <c r="GG465" s="23"/>
      <c r="GH465" s="23"/>
      <c r="GI465" s="23"/>
      <c r="GJ465" s="23"/>
      <c r="GK465" s="23"/>
      <c r="GL465" s="23"/>
      <c r="GM465" s="23"/>
      <c r="GN465" s="23"/>
      <c r="GO465" s="23"/>
      <c r="GP465" s="23"/>
      <c r="GQ465" s="23"/>
      <c r="GR465" s="23"/>
      <c r="GS465" s="23"/>
      <c r="GT465" s="23"/>
      <c r="GU465" s="23"/>
      <c r="GV465" s="23"/>
      <c r="GW465" s="23"/>
      <c r="GX465" s="23"/>
      <c r="GY465" s="23"/>
      <c r="GZ465" s="23"/>
      <c r="HA465" s="23"/>
      <c r="HB465" s="23"/>
      <c r="HC465" s="23"/>
      <c r="HD465" s="23"/>
      <c r="HE465" s="23"/>
      <c r="HF465" s="23"/>
      <c r="HG465" s="23"/>
      <c r="HH465" s="23"/>
      <c r="HI465" s="23"/>
      <c r="HJ465" s="23"/>
      <c r="HK465" s="23"/>
    </row>
    <row r="466" spans="1:219" ht="13.9" customHeight="1">
      <c r="A466" s="392"/>
      <c r="B466" s="160"/>
      <c r="C466" s="161"/>
      <c r="D466" s="161"/>
      <c r="E466" s="255"/>
      <c r="F466" s="396">
        <v>0</v>
      </c>
      <c r="G466" s="181"/>
      <c r="H466" s="186"/>
      <c r="I466" s="162"/>
      <c r="J466" s="163"/>
      <c r="K466" s="164"/>
      <c r="L466" s="164"/>
      <c r="M466" s="187"/>
      <c r="N466" s="458"/>
      <c r="O466" s="463"/>
      <c r="P466" s="190"/>
      <c r="Q466" s="165"/>
      <c r="R466" s="166"/>
      <c r="S466" s="191"/>
      <c r="T466" s="195"/>
      <c r="U466" s="167"/>
      <c r="V466" s="196"/>
      <c r="W466" s="199">
        <f t="shared" si="100"/>
        <v>0</v>
      </c>
      <c r="X466" s="344">
        <f>IF(G466&gt;0,HLOOKUP(C466,'Utility Allowances'!$O$33:$S$34,2),0)</f>
        <v>0</v>
      </c>
      <c r="Y466" s="345">
        <f t="shared" si="101"/>
        <v>0</v>
      </c>
      <c r="Z466" s="168">
        <f t="shared" si="102"/>
        <v>0</v>
      </c>
      <c r="AA466" s="346">
        <f t="shared" si="103"/>
        <v>0</v>
      </c>
      <c r="AB466" s="344">
        <f>IF(Y466&gt;0,VLOOKUP($Y466,'Reference Data 2'!$B$7:$C$71,2),0)</f>
        <v>0</v>
      </c>
      <c r="AC466" s="347">
        <f t="shared" si="104"/>
        <v>0</v>
      </c>
      <c r="AD466" s="348">
        <f t="shared" si="105"/>
        <v>0</v>
      </c>
      <c r="AE466" s="349">
        <f>IF(Y466&gt;0,VLOOKUP($Y466,'Reference Data 2'!$B$9:$D$71,3),0)</f>
        <v>0</v>
      </c>
      <c r="AF466" s="347">
        <f t="shared" si="106"/>
        <v>0</v>
      </c>
      <c r="AG466" s="346">
        <f t="shared" si="107"/>
        <v>0</v>
      </c>
      <c r="AH466" s="350">
        <f t="shared" si="108"/>
        <v>0</v>
      </c>
      <c r="AI466" s="351">
        <f t="shared" si="109"/>
        <v>0</v>
      </c>
      <c r="AJ466" s="352">
        <f t="shared" si="110"/>
        <v>0</v>
      </c>
      <c r="AK466" s="349">
        <f>IF(AA466&gt;0,VLOOKUP(C466,'Reference Data 1'!$N$13:$O$17,2),0)</f>
        <v>0</v>
      </c>
      <c r="AL466" s="346">
        <f t="shared" si="111"/>
        <v>0</v>
      </c>
      <c r="AM466" s="353">
        <f t="shared" si="112"/>
        <v>0</v>
      </c>
      <c r="AN466" s="354">
        <f t="shared" si="113"/>
        <v>0</v>
      </c>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3"/>
      <c r="CC466" s="23"/>
      <c r="CD466" s="23"/>
      <c r="CE466" s="23"/>
      <c r="CF466" s="23"/>
      <c r="CG466" s="23"/>
      <c r="CH466" s="23"/>
      <c r="CI466" s="23"/>
      <c r="CJ466" s="23"/>
      <c r="CK466" s="23"/>
      <c r="CL466" s="23"/>
      <c r="CM466" s="23"/>
      <c r="CN466" s="23"/>
      <c r="CO466" s="23"/>
      <c r="CP466" s="23"/>
      <c r="CQ466" s="23"/>
      <c r="CR466" s="23"/>
      <c r="CS466" s="23"/>
      <c r="CT466" s="23"/>
      <c r="CU466" s="23"/>
      <c r="CV466" s="23"/>
      <c r="CW466" s="23"/>
      <c r="CX466" s="23"/>
      <c r="CY466" s="23"/>
      <c r="CZ466" s="23"/>
      <c r="DA466" s="23"/>
      <c r="DB466" s="23"/>
      <c r="DC466" s="23"/>
      <c r="DD466" s="23"/>
      <c r="DE466" s="23"/>
      <c r="DF466" s="23"/>
      <c r="DG466" s="23"/>
      <c r="DH466" s="23"/>
      <c r="DI466" s="23"/>
      <c r="DJ466" s="23"/>
      <c r="DK466" s="23"/>
      <c r="DL466" s="23"/>
      <c r="DM466" s="23"/>
      <c r="DN466" s="23"/>
      <c r="DO466" s="23"/>
      <c r="DP466" s="23"/>
      <c r="DQ466" s="23"/>
      <c r="DR466" s="23"/>
      <c r="DS466" s="23"/>
      <c r="DT466" s="23"/>
      <c r="DU466" s="23"/>
      <c r="DV466" s="23"/>
      <c r="DW466" s="23"/>
      <c r="DX466" s="23"/>
      <c r="DY466" s="23"/>
      <c r="DZ466" s="23"/>
      <c r="EA466" s="23"/>
      <c r="EB466" s="23"/>
      <c r="EC466" s="23"/>
      <c r="ED466" s="23"/>
      <c r="EE466" s="23"/>
      <c r="EF466" s="23"/>
      <c r="EG466" s="23"/>
      <c r="EH466" s="23"/>
      <c r="EI466" s="23"/>
      <c r="EJ466" s="23"/>
      <c r="EK466" s="23"/>
      <c r="EL466" s="23"/>
      <c r="EM466" s="23"/>
      <c r="EN466" s="23"/>
      <c r="EO466" s="23"/>
      <c r="EP466" s="23"/>
      <c r="EQ466" s="23"/>
      <c r="ER466" s="23"/>
      <c r="ES466" s="23"/>
      <c r="ET466" s="23"/>
      <c r="EU466" s="23"/>
      <c r="EV466" s="23"/>
      <c r="EW466" s="23"/>
      <c r="EX466" s="23"/>
      <c r="EY466" s="23"/>
      <c r="EZ466" s="23"/>
      <c r="FA466" s="23"/>
      <c r="FB466" s="23"/>
      <c r="FC466" s="23"/>
      <c r="FD466" s="23"/>
      <c r="FE466" s="23"/>
      <c r="FF466" s="23"/>
      <c r="FG466" s="23"/>
      <c r="FH466" s="23"/>
      <c r="FI466" s="23"/>
      <c r="FJ466" s="23"/>
      <c r="FK466" s="23"/>
      <c r="FL466" s="23"/>
      <c r="FM466" s="23"/>
      <c r="FN466" s="23"/>
      <c r="FO466" s="23"/>
      <c r="FP466" s="23"/>
      <c r="FQ466" s="23"/>
      <c r="FR466" s="23"/>
      <c r="FS466" s="23"/>
      <c r="FT466" s="23"/>
      <c r="FU466" s="23"/>
      <c r="FV466" s="23"/>
      <c r="FW466" s="23"/>
      <c r="FX466" s="23"/>
      <c r="FY466" s="23"/>
      <c r="FZ466" s="23"/>
      <c r="GA466" s="23"/>
      <c r="GB466" s="23"/>
      <c r="GC466" s="23"/>
      <c r="GD466" s="23"/>
      <c r="GE466" s="23"/>
      <c r="GF466" s="23"/>
      <c r="GG466" s="23"/>
      <c r="GH466" s="23"/>
      <c r="GI466" s="23"/>
      <c r="GJ466" s="23"/>
      <c r="GK466" s="23"/>
      <c r="GL466" s="23"/>
      <c r="GM466" s="23"/>
      <c r="GN466" s="23"/>
      <c r="GO466" s="23"/>
      <c r="GP466" s="23"/>
      <c r="GQ466" s="23"/>
      <c r="GR466" s="23"/>
      <c r="GS466" s="23"/>
      <c r="GT466" s="23"/>
      <c r="GU466" s="23"/>
      <c r="GV466" s="23"/>
      <c r="GW466" s="23"/>
      <c r="GX466" s="23"/>
      <c r="GY466" s="23"/>
      <c r="GZ466" s="23"/>
      <c r="HA466" s="23"/>
      <c r="HB466" s="23"/>
      <c r="HC466" s="23"/>
      <c r="HD466" s="23"/>
      <c r="HE466" s="23"/>
      <c r="HF466" s="23"/>
      <c r="HG466" s="23"/>
      <c r="HH466" s="23"/>
      <c r="HI466" s="23"/>
      <c r="HJ466" s="23"/>
      <c r="HK466" s="23"/>
    </row>
    <row r="467" spans="1:219" ht="13.9" customHeight="1">
      <c r="A467" s="392"/>
      <c r="B467" s="160"/>
      <c r="C467" s="161"/>
      <c r="D467" s="161"/>
      <c r="E467" s="255"/>
      <c r="F467" s="396">
        <v>0</v>
      </c>
      <c r="G467" s="181"/>
      <c r="H467" s="186"/>
      <c r="I467" s="162"/>
      <c r="J467" s="163"/>
      <c r="K467" s="164"/>
      <c r="L467" s="164"/>
      <c r="M467" s="187"/>
      <c r="N467" s="458"/>
      <c r="O467" s="463"/>
      <c r="P467" s="190"/>
      <c r="Q467" s="165"/>
      <c r="R467" s="166"/>
      <c r="S467" s="191"/>
      <c r="T467" s="195"/>
      <c r="U467" s="167"/>
      <c r="V467" s="196"/>
      <c r="W467" s="199">
        <f t="shared" si="100"/>
        <v>0</v>
      </c>
      <c r="X467" s="344">
        <f>IF(G467&gt;0,HLOOKUP(C467,'Utility Allowances'!$O$33:$S$34,2),0)</f>
        <v>0</v>
      </c>
      <c r="Y467" s="345">
        <f t="shared" si="101"/>
        <v>0</v>
      </c>
      <c r="Z467" s="168">
        <f t="shared" si="102"/>
        <v>0</v>
      </c>
      <c r="AA467" s="346">
        <f t="shared" si="103"/>
        <v>0</v>
      </c>
      <c r="AB467" s="344">
        <f>IF(Y467&gt;0,VLOOKUP($Y467,'Reference Data 2'!$B$7:$C$71,2),0)</f>
        <v>0</v>
      </c>
      <c r="AC467" s="347">
        <f t="shared" si="104"/>
        <v>0</v>
      </c>
      <c r="AD467" s="348">
        <f t="shared" si="105"/>
        <v>0</v>
      </c>
      <c r="AE467" s="349">
        <f>IF(Y467&gt;0,VLOOKUP($Y467,'Reference Data 2'!$B$9:$D$71,3),0)</f>
        <v>0</v>
      </c>
      <c r="AF467" s="347">
        <f t="shared" si="106"/>
        <v>0</v>
      </c>
      <c r="AG467" s="346">
        <f t="shared" si="107"/>
        <v>0</v>
      </c>
      <c r="AH467" s="350">
        <f t="shared" si="108"/>
        <v>0</v>
      </c>
      <c r="AI467" s="351">
        <f t="shared" si="109"/>
        <v>0</v>
      </c>
      <c r="AJ467" s="352">
        <f t="shared" si="110"/>
        <v>0</v>
      </c>
      <c r="AK467" s="349">
        <f>IF(AA467&gt;0,VLOOKUP(C467,'Reference Data 1'!$N$13:$O$17,2),0)</f>
        <v>0</v>
      </c>
      <c r="AL467" s="346">
        <f t="shared" si="111"/>
        <v>0</v>
      </c>
      <c r="AM467" s="353">
        <f t="shared" si="112"/>
        <v>0</v>
      </c>
      <c r="AN467" s="354">
        <f t="shared" si="113"/>
        <v>0</v>
      </c>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c r="CC467" s="23"/>
      <c r="CD467" s="23"/>
      <c r="CE467" s="23"/>
      <c r="CF467" s="23"/>
      <c r="CG467" s="23"/>
      <c r="CH467" s="23"/>
      <c r="CI467" s="23"/>
      <c r="CJ467" s="23"/>
      <c r="CK467" s="23"/>
      <c r="CL467" s="23"/>
      <c r="CM467" s="23"/>
      <c r="CN467" s="23"/>
      <c r="CO467" s="23"/>
      <c r="CP467" s="23"/>
      <c r="CQ467" s="23"/>
      <c r="CR467" s="23"/>
      <c r="CS467" s="23"/>
      <c r="CT467" s="23"/>
      <c r="CU467" s="23"/>
      <c r="CV467" s="23"/>
      <c r="CW467" s="23"/>
      <c r="CX467" s="23"/>
      <c r="CY467" s="23"/>
      <c r="CZ467" s="23"/>
      <c r="DA467" s="23"/>
      <c r="DB467" s="23"/>
      <c r="DC467" s="23"/>
      <c r="DD467" s="23"/>
      <c r="DE467" s="23"/>
      <c r="DF467" s="23"/>
      <c r="DG467" s="23"/>
      <c r="DH467" s="23"/>
      <c r="DI467" s="23"/>
      <c r="DJ467" s="23"/>
      <c r="DK467" s="23"/>
      <c r="DL467" s="23"/>
      <c r="DM467" s="23"/>
      <c r="DN467" s="23"/>
      <c r="DO467" s="23"/>
      <c r="DP467" s="23"/>
      <c r="DQ467" s="23"/>
      <c r="DR467" s="23"/>
      <c r="DS467" s="23"/>
      <c r="DT467" s="23"/>
      <c r="DU467" s="23"/>
      <c r="DV467" s="23"/>
      <c r="DW467" s="23"/>
      <c r="DX467" s="23"/>
      <c r="DY467" s="23"/>
      <c r="DZ467" s="23"/>
      <c r="EA467" s="23"/>
      <c r="EB467" s="23"/>
      <c r="EC467" s="23"/>
      <c r="ED467" s="23"/>
      <c r="EE467" s="23"/>
      <c r="EF467" s="23"/>
      <c r="EG467" s="23"/>
      <c r="EH467" s="23"/>
      <c r="EI467" s="23"/>
      <c r="EJ467" s="23"/>
      <c r="EK467" s="23"/>
      <c r="EL467" s="23"/>
      <c r="EM467" s="23"/>
      <c r="EN467" s="23"/>
      <c r="EO467" s="23"/>
      <c r="EP467" s="23"/>
      <c r="EQ467" s="23"/>
      <c r="ER467" s="23"/>
      <c r="ES467" s="23"/>
      <c r="ET467" s="23"/>
      <c r="EU467" s="23"/>
      <c r="EV467" s="23"/>
      <c r="EW467" s="23"/>
      <c r="EX467" s="23"/>
      <c r="EY467" s="23"/>
      <c r="EZ467" s="23"/>
      <c r="FA467" s="23"/>
      <c r="FB467" s="23"/>
      <c r="FC467" s="23"/>
      <c r="FD467" s="23"/>
      <c r="FE467" s="23"/>
      <c r="FF467" s="23"/>
      <c r="FG467" s="23"/>
      <c r="FH467" s="23"/>
      <c r="FI467" s="23"/>
      <c r="FJ467" s="23"/>
      <c r="FK467" s="23"/>
      <c r="FL467" s="23"/>
      <c r="FM467" s="23"/>
      <c r="FN467" s="23"/>
      <c r="FO467" s="23"/>
      <c r="FP467" s="23"/>
      <c r="FQ467" s="23"/>
      <c r="FR467" s="23"/>
      <c r="FS467" s="23"/>
      <c r="FT467" s="23"/>
      <c r="FU467" s="23"/>
      <c r="FV467" s="23"/>
      <c r="FW467" s="23"/>
      <c r="FX467" s="23"/>
      <c r="FY467" s="23"/>
      <c r="FZ467" s="23"/>
      <c r="GA467" s="23"/>
      <c r="GB467" s="23"/>
      <c r="GC467" s="23"/>
      <c r="GD467" s="23"/>
      <c r="GE467" s="23"/>
      <c r="GF467" s="23"/>
      <c r="GG467" s="23"/>
      <c r="GH467" s="23"/>
      <c r="GI467" s="23"/>
      <c r="GJ467" s="23"/>
      <c r="GK467" s="23"/>
      <c r="GL467" s="23"/>
      <c r="GM467" s="23"/>
      <c r="GN467" s="23"/>
      <c r="GO467" s="23"/>
      <c r="GP467" s="23"/>
      <c r="GQ467" s="23"/>
      <c r="GR467" s="23"/>
      <c r="GS467" s="23"/>
      <c r="GT467" s="23"/>
      <c r="GU467" s="23"/>
      <c r="GV467" s="23"/>
      <c r="GW467" s="23"/>
      <c r="GX467" s="23"/>
      <c r="GY467" s="23"/>
      <c r="GZ467" s="23"/>
      <c r="HA467" s="23"/>
      <c r="HB467" s="23"/>
      <c r="HC467" s="23"/>
      <c r="HD467" s="23"/>
      <c r="HE467" s="23"/>
      <c r="HF467" s="23"/>
      <c r="HG467" s="23"/>
      <c r="HH467" s="23"/>
      <c r="HI467" s="23"/>
      <c r="HJ467" s="23"/>
      <c r="HK467" s="23"/>
    </row>
    <row r="468" spans="1:219" ht="13.9" customHeight="1">
      <c r="A468" s="392"/>
      <c r="B468" s="160"/>
      <c r="C468" s="161"/>
      <c r="D468" s="161"/>
      <c r="E468" s="255"/>
      <c r="F468" s="396">
        <v>0</v>
      </c>
      <c r="G468" s="181"/>
      <c r="H468" s="186"/>
      <c r="I468" s="162"/>
      <c r="J468" s="163"/>
      <c r="K468" s="164"/>
      <c r="L468" s="164"/>
      <c r="M468" s="187"/>
      <c r="N468" s="458"/>
      <c r="O468" s="463"/>
      <c r="P468" s="190"/>
      <c r="Q468" s="165"/>
      <c r="R468" s="166"/>
      <c r="S468" s="191"/>
      <c r="T468" s="195"/>
      <c r="U468" s="167"/>
      <c r="V468" s="196"/>
      <c r="W468" s="199">
        <f t="shared" si="100"/>
        <v>0</v>
      </c>
      <c r="X468" s="344">
        <f>IF(G468&gt;0,HLOOKUP(C468,'Utility Allowances'!$O$33:$S$34,2),0)</f>
        <v>0</v>
      </c>
      <c r="Y468" s="345">
        <f t="shared" si="101"/>
        <v>0</v>
      </c>
      <c r="Z468" s="168">
        <f t="shared" si="102"/>
        <v>0</v>
      </c>
      <c r="AA468" s="346">
        <f t="shared" si="103"/>
        <v>0</v>
      </c>
      <c r="AB468" s="344">
        <f>IF(Y468&gt;0,VLOOKUP($Y468,'Reference Data 2'!$B$7:$C$71,2),0)</f>
        <v>0</v>
      </c>
      <c r="AC468" s="347">
        <f t="shared" si="104"/>
        <v>0</v>
      </c>
      <c r="AD468" s="348">
        <f t="shared" si="105"/>
        <v>0</v>
      </c>
      <c r="AE468" s="349">
        <f>IF(Y468&gt;0,VLOOKUP($Y468,'Reference Data 2'!$B$9:$D$71,3),0)</f>
        <v>0</v>
      </c>
      <c r="AF468" s="347">
        <f t="shared" si="106"/>
        <v>0</v>
      </c>
      <c r="AG468" s="346">
        <f t="shared" si="107"/>
        <v>0</v>
      </c>
      <c r="AH468" s="350">
        <f t="shared" si="108"/>
        <v>0</v>
      </c>
      <c r="AI468" s="351">
        <f t="shared" si="109"/>
        <v>0</v>
      </c>
      <c r="AJ468" s="352">
        <f t="shared" si="110"/>
        <v>0</v>
      </c>
      <c r="AK468" s="349">
        <f>IF(AA468&gt;0,VLOOKUP(C468,'Reference Data 1'!$N$13:$O$17,2),0)</f>
        <v>0</v>
      </c>
      <c r="AL468" s="346">
        <f t="shared" si="111"/>
        <v>0</v>
      </c>
      <c r="AM468" s="353">
        <f t="shared" si="112"/>
        <v>0</v>
      </c>
      <c r="AN468" s="354">
        <f t="shared" si="113"/>
        <v>0</v>
      </c>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c r="BU468" s="23"/>
      <c r="BV468" s="23"/>
      <c r="BW468" s="23"/>
      <c r="BX468" s="23"/>
      <c r="BY468" s="23"/>
      <c r="BZ468" s="23"/>
      <c r="CA468" s="23"/>
      <c r="CB468" s="23"/>
      <c r="CC468" s="23"/>
      <c r="CD468" s="23"/>
      <c r="CE468" s="23"/>
      <c r="CF468" s="23"/>
      <c r="CG468" s="23"/>
      <c r="CH468" s="23"/>
      <c r="CI468" s="23"/>
      <c r="CJ468" s="23"/>
      <c r="CK468" s="23"/>
      <c r="CL468" s="23"/>
      <c r="CM468" s="23"/>
      <c r="CN468" s="23"/>
      <c r="CO468" s="23"/>
      <c r="CP468" s="23"/>
      <c r="CQ468" s="23"/>
      <c r="CR468" s="23"/>
      <c r="CS468" s="23"/>
      <c r="CT468" s="23"/>
      <c r="CU468" s="23"/>
      <c r="CV468" s="23"/>
      <c r="CW468" s="23"/>
      <c r="CX468" s="23"/>
      <c r="CY468" s="23"/>
      <c r="CZ468" s="23"/>
      <c r="DA468" s="23"/>
      <c r="DB468" s="23"/>
      <c r="DC468" s="23"/>
      <c r="DD468" s="23"/>
      <c r="DE468" s="23"/>
      <c r="DF468" s="23"/>
      <c r="DG468" s="23"/>
      <c r="DH468" s="23"/>
      <c r="DI468" s="23"/>
      <c r="DJ468" s="23"/>
      <c r="DK468" s="23"/>
      <c r="DL468" s="23"/>
      <c r="DM468" s="23"/>
      <c r="DN468" s="23"/>
      <c r="DO468" s="23"/>
      <c r="DP468" s="23"/>
      <c r="DQ468" s="23"/>
      <c r="DR468" s="23"/>
      <c r="DS468" s="23"/>
      <c r="DT468" s="23"/>
      <c r="DU468" s="23"/>
      <c r="DV468" s="23"/>
      <c r="DW468" s="23"/>
      <c r="DX468" s="23"/>
      <c r="DY468" s="23"/>
      <c r="DZ468" s="23"/>
      <c r="EA468" s="23"/>
      <c r="EB468" s="23"/>
      <c r="EC468" s="23"/>
      <c r="ED468" s="23"/>
      <c r="EE468" s="23"/>
      <c r="EF468" s="23"/>
      <c r="EG468" s="23"/>
      <c r="EH468" s="23"/>
      <c r="EI468" s="23"/>
      <c r="EJ468" s="23"/>
      <c r="EK468" s="23"/>
      <c r="EL468" s="23"/>
      <c r="EM468" s="23"/>
      <c r="EN468" s="23"/>
      <c r="EO468" s="23"/>
      <c r="EP468" s="23"/>
      <c r="EQ468" s="23"/>
      <c r="ER468" s="23"/>
      <c r="ES468" s="23"/>
      <c r="ET468" s="23"/>
      <c r="EU468" s="23"/>
      <c r="EV468" s="23"/>
      <c r="EW468" s="23"/>
      <c r="EX468" s="23"/>
      <c r="EY468" s="23"/>
      <c r="EZ468" s="23"/>
      <c r="FA468" s="23"/>
      <c r="FB468" s="23"/>
      <c r="FC468" s="23"/>
      <c r="FD468" s="23"/>
      <c r="FE468" s="23"/>
      <c r="FF468" s="23"/>
      <c r="FG468" s="23"/>
      <c r="FH468" s="23"/>
      <c r="FI468" s="23"/>
      <c r="FJ468" s="23"/>
      <c r="FK468" s="23"/>
      <c r="FL468" s="23"/>
      <c r="FM468" s="23"/>
      <c r="FN468" s="23"/>
      <c r="FO468" s="23"/>
      <c r="FP468" s="23"/>
      <c r="FQ468" s="23"/>
      <c r="FR468" s="23"/>
      <c r="FS468" s="23"/>
      <c r="FT468" s="23"/>
      <c r="FU468" s="23"/>
      <c r="FV468" s="23"/>
      <c r="FW468" s="23"/>
      <c r="FX468" s="23"/>
      <c r="FY468" s="23"/>
      <c r="FZ468" s="23"/>
      <c r="GA468" s="23"/>
      <c r="GB468" s="23"/>
      <c r="GC468" s="23"/>
      <c r="GD468" s="23"/>
      <c r="GE468" s="23"/>
      <c r="GF468" s="23"/>
      <c r="GG468" s="23"/>
      <c r="GH468" s="23"/>
      <c r="GI468" s="23"/>
      <c r="GJ468" s="23"/>
      <c r="GK468" s="23"/>
      <c r="GL468" s="23"/>
      <c r="GM468" s="23"/>
      <c r="GN468" s="23"/>
      <c r="GO468" s="23"/>
      <c r="GP468" s="23"/>
      <c r="GQ468" s="23"/>
      <c r="GR468" s="23"/>
      <c r="GS468" s="23"/>
      <c r="GT468" s="23"/>
      <c r="GU468" s="23"/>
      <c r="GV468" s="23"/>
      <c r="GW468" s="23"/>
      <c r="GX468" s="23"/>
      <c r="GY468" s="23"/>
      <c r="GZ468" s="23"/>
      <c r="HA468" s="23"/>
      <c r="HB468" s="23"/>
      <c r="HC468" s="23"/>
      <c r="HD468" s="23"/>
      <c r="HE468" s="23"/>
      <c r="HF468" s="23"/>
      <c r="HG468" s="23"/>
      <c r="HH468" s="23"/>
      <c r="HI468" s="23"/>
      <c r="HJ468" s="23"/>
      <c r="HK468" s="23"/>
    </row>
    <row r="469" spans="1:219" ht="13.9" customHeight="1">
      <c r="A469" s="392"/>
      <c r="B469" s="160"/>
      <c r="C469" s="161"/>
      <c r="D469" s="161"/>
      <c r="E469" s="255"/>
      <c r="F469" s="396">
        <v>0</v>
      </c>
      <c r="G469" s="181"/>
      <c r="H469" s="186"/>
      <c r="I469" s="162"/>
      <c r="J469" s="163"/>
      <c r="K469" s="164"/>
      <c r="L469" s="164"/>
      <c r="M469" s="187"/>
      <c r="N469" s="458"/>
      <c r="O469" s="463"/>
      <c r="P469" s="190"/>
      <c r="Q469" s="165"/>
      <c r="R469" s="166"/>
      <c r="S469" s="191"/>
      <c r="T469" s="195"/>
      <c r="U469" s="167"/>
      <c r="V469" s="196"/>
      <c r="W469" s="199">
        <f t="shared" si="100"/>
        <v>0</v>
      </c>
      <c r="X469" s="344">
        <f>IF(G469&gt;0,HLOOKUP(C469,'Utility Allowances'!$O$33:$S$34,2),0)</f>
        <v>0</v>
      </c>
      <c r="Y469" s="345">
        <f t="shared" si="101"/>
        <v>0</v>
      </c>
      <c r="Z469" s="168">
        <f t="shared" si="102"/>
        <v>0</v>
      </c>
      <c r="AA469" s="346">
        <f t="shared" si="103"/>
        <v>0</v>
      </c>
      <c r="AB469" s="344">
        <f>IF(Y469&gt;0,VLOOKUP($Y469,'Reference Data 2'!$B$7:$C$71,2),0)</f>
        <v>0</v>
      </c>
      <c r="AC469" s="347">
        <f t="shared" si="104"/>
        <v>0</v>
      </c>
      <c r="AD469" s="348">
        <f t="shared" si="105"/>
        <v>0</v>
      </c>
      <c r="AE469" s="349">
        <f>IF(Y469&gt;0,VLOOKUP($Y469,'Reference Data 2'!$B$9:$D$71,3),0)</f>
        <v>0</v>
      </c>
      <c r="AF469" s="347">
        <f t="shared" si="106"/>
        <v>0</v>
      </c>
      <c r="AG469" s="346">
        <f t="shared" si="107"/>
        <v>0</v>
      </c>
      <c r="AH469" s="350">
        <f t="shared" si="108"/>
        <v>0</v>
      </c>
      <c r="AI469" s="351">
        <f t="shared" si="109"/>
        <v>0</v>
      </c>
      <c r="AJ469" s="352">
        <f t="shared" si="110"/>
        <v>0</v>
      </c>
      <c r="AK469" s="349">
        <f>IF(AA469&gt;0,VLOOKUP(C469,'Reference Data 1'!$N$13:$O$17,2),0)</f>
        <v>0</v>
      </c>
      <c r="AL469" s="346">
        <f t="shared" si="111"/>
        <v>0</v>
      </c>
      <c r="AM469" s="353">
        <f t="shared" si="112"/>
        <v>0</v>
      </c>
      <c r="AN469" s="354">
        <f t="shared" si="113"/>
        <v>0</v>
      </c>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c r="BU469" s="23"/>
      <c r="BV469" s="23"/>
      <c r="BW469" s="23"/>
      <c r="BX469" s="23"/>
      <c r="BY469" s="23"/>
      <c r="BZ469" s="23"/>
      <c r="CA469" s="23"/>
      <c r="CB469" s="23"/>
      <c r="CC469" s="23"/>
      <c r="CD469" s="23"/>
      <c r="CE469" s="23"/>
      <c r="CF469" s="23"/>
      <c r="CG469" s="23"/>
      <c r="CH469" s="23"/>
      <c r="CI469" s="23"/>
      <c r="CJ469" s="23"/>
      <c r="CK469" s="23"/>
      <c r="CL469" s="23"/>
      <c r="CM469" s="23"/>
      <c r="CN469" s="23"/>
      <c r="CO469" s="23"/>
      <c r="CP469" s="23"/>
      <c r="CQ469" s="23"/>
      <c r="CR469" s="23"/>
      <c r="CS469" s="23"/>
      <c r="CT469" s="23"/>
      <c r="CU469" s="23"/>
      <c r="CV469" s="23"/>
      <c r="CW469" s="23"/>
      <c r="CX469" s="23"/>
      <c r="CY469" s="23"/>
      <c r="CZ469" s="23"/>
      <c r="DA469" s="23"/>
      <c r="DB469" s="23"/>
      <c r="DC469" s="23"/>
      <c r="DD469" s="23"/>
      <c r="DE469" s="23"/>
      <c r="DF469" s="23"/>
      <c r="DG469" s="23"/>
      <c r="DH469" s="23"/>
      <c r="DI469" s="23"/>
      <c r="DJ469" s="23"/>
      <c r="DK469" s="23"/>
      <c r="DL469" s="23"/>
      <c r="DM469" s="23"/>
      <c r="DN469" s="23"/>
      <c r="DO469" s="23"/>
      <c r="DP469" s="23"/>
      <c r="DQ469" s="23"/>
      <c r="DR469" s="23"/>
      <c r="DS469" s="23"/>
      <c r="DT469" s="23"/>
      <c r="DU469" s="23"/>
      <c r="DV469" s="23"/>
      <c r="DW469" s="23"/>
      <c r="DX469" s="23"/>
      <c r="DY469" s="23"/>
      <c r="DZ469" s="23"/>
      <c r="EA469" s="23"/>
      <c r="EB469" s="23"/>
      <c r="EC469" s="23"/>
      <c r="ED469" s="23"/>
      <c r="EE469" s="23"/>
      <c r="EF469" s="23"/>
      <c r="EG469" s="23"/>
      <c r="EH469" s="23"/>
      <c r="EI469" s="23"/>
      <c r="EJ469" s="23"/>
      <c r="EK469" s="23"/>
      <c r="EL469" s="23"/>
      <c r="EM469" s="23"/>
      <c r="EN469" s="23"/>
      <c r="EO469" s="23"/>
      <c r="EP469" s="23"/>
      <c r="EQ469" s="23"/>
      <c r="ER469" s="23"/>
      <c r="ES469" s="23"/>
      <c r="ET469" s="23"/>
      <c r="EU469" s="23"/>
      <c r="EV469" s="23"/>
      <c r="EW469" s="23"/>
      <c r="EX469" s="23"/>
      <c r="EY469" s="23"/>
      <c r="EZ469" s="23"/>
      <c r="FA469" s="23"/>
      <c r="FB469" s="23"/>
      <c r="FC469" s="23"/>
      <c r="FD469" s="23"/>
      <c r="FE469" s="23"/>
      <c r="FF469" s="23"/>
      <c r="FG469" s="23"/>
      <c r="FH469" s="23"/>
      <c r="FI469" s="23"/>
      <c r="FJ469" s="23"/>
      <c r="FK469" s="23"/>
      <c r="FL469" s="23"/>
      <c r="FM469" s="23"/>
      <c r="FN469" s="23"/>
      <c r="FO469" s="23"/>
      <c r="FP469" s="23"/>
      <c r="FQ469" s="23"/>
      <c r="FR469" s="23"/>
      <c r="FS469" s="23"/>
      <c r="FT469" s="23"/>
      <c r="FU469" s="23"/>
      <c r="FV469" s="23"/>
      <c r="FW469" s="23"/>
      <c r="FX469" s="23"/>
      <c r="FY469" s="23"/>
      <c r="FZ469" s="23"/>
      <c r="GA469" s="23"/>
      <c r="GB469" s="23"/>
      <c r="GC469" s="23"/>
      <c r="GD469" s="23"/>
      <c r="GE469" s="23"/>
      <c r="GF469" s="23"/>
      <c r="GG469" s="23"/>
      <c r="GH469" s="23"/>
      <c r="GI469" s="23"/>
      <c r="GJ469" s="23"/>
      <c r="GK469" s="23"/>
      <c r="GL469" s="23"/>
      <c r="GM469" s="23"/>
      <c r="GN469" s="23"/>
      <c r="GO469" s="23"/>
      <c r="GP469" s="23"/>
      <c r="GQ469" s="23"/>
      <c r="GR469" s="23"/>
      <c r="GS469" s="23"/>
      <c r="GT469" s="23"/>
      <c r="GU469" s="23"/>
      <c r="GV469" s="23"/>
      <c r="GW469" s="23"/>
      <c r="GX469" s="23"/>
      <c r="GY469" s="23"/>
      <c r="GZ469" s="23"/>
      <c r="HA469" s="23"/>
      <c r="HB469" s="23"/>
      <c r="HC469" s="23"/>
      <c r="HD469" s="23"/>
      <c r="HE469" s="23"/>
      <c r="HF469" s="23"/>
      <c r="HG469" s="23"/>
      <c r="HH469" s="23"/>
      <c r="HI469" s="23"/>
      <c r="HJ469" s="23"/>
      <c r="HK469" s="23"/>
    </row>
    <row r="470" spans="1:219" ht="13.9" customHeight="1">
      <c r="A470" s="392"/>
      <c r="B470" s="160"/>
      <c r="C470" s="161"/>
      <c r="D470" s="161"/>
      <c r="E470" s="255"/>
      <c r="F470" s="396">
        <v>0</v>
      </c>
      <c r="G470" s="181"/>
      <c r="H470" s="186"/>
      <c r="I470" s="162"/>
      <c r="J470" s="163"/>
      <c r="K470" s="164"/>
      <c r="L470" s="164"/>
      <c r="M470" s="187"/>
      <c r="N470" s="458"/>
      <c r="O470" s="463"/>
      <c r="P470" s="190"/>
      <c r="Q470" s="165"/>
      <c r="R470" s="166"/>
      <c r="S470" s="191"/>
      <c r="T470" s="195"/>
      <c r="U470" s="167"/>
      <c r="V470" s="196"/>
      <c r="W470" s="199">
        <f t="shared" si="100"/>
        <v>0</v>
      </c>
      <c r="X470" s="344">
        <f>IF(G470&gt;0,HLOOKUP(C470,'Utility Allowances'!$O$33:$S$34,2),0)</f>
        <v>0</v>
      </c>
      <c r="Y470" s="345">
        <f t="shared" si="101"/>
        <v>0</v>
      </c>
      <c r="Z470" s="168">
        <f t="shared" si="102"/>
        <v>0</v>
      </c>
      <c r="AA470" s="346">
        <f t="shared" si="103"/>
        <v>0</v>
      </c>
      <c r="AB470" s="344">
        <f>IF(Y470&gt;0,VLOOKUP($Y470,'Reference Data 2'!$B$7:$C$71,2),0)</f>
        <v>0</v>
      </c>
      <c r="AC470" s="347">
        <f t="shared" si="104"/>
        <v>0</v>
      </c>
      <c r="AD470" s="348">
        <f t="shared" si="105"/>
        <v>0</v>
      </c>
      <c r="AE470" s="349">
        <f>IF(Y470&gt;0,VLOOKUP($Y470,'Reference Data 2'!$B$9:$D$71,3),0)</f>
        <v>0</v>
      </c>
      <c r="AF470" s="347">
        <f t="shared" si="106"/>
        <v>0</v>
      </c>
      <c r="AG470" s="346">
        <f t="shared" si="107"/>
        <v>0</v>
      </c>
      <c r="AH470" s="350">
        <f t="shared" si="108"/>
        <v>0</v>
      </c>
      <c r="AI470" s="351">
        <f t="shared" si="109"/>
        <v>0</v>
      </c>
      <c r="AJ470" s="352">
        <f t="shared" si="110"/>
        <v>0</v>
      </c>
      <c r="AK470" s="349">
        <f>IF(AA470&gt;0,VLOOKUP(C470,'Reference Data 1'!$N$13:$O$17,2),0)</f>
        <v>0</v>
      </c>
      <c r="AL470" s="346">
        <f t="shared" si="111"/>
        <v>0</v>
      </c>
      <c r="AM470" s="353">
        <f t="shared" si="112"/>
        <v>0</v>
      </c>
      <c r="AN470" s="354">
        <f t="shared" si="113"/>
        <v>0</v>
      </c>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c r="BU470" s="23"/>
      <c r="BV470" s="23"/>
      <c r="BW470" s="23"/>
      <c r="BX470" s="23"/>
      <c r="BY470" s="23"/>
      <c r="BZ470" s="23"/>
      <c r="CA470" s="23"/>
      <c r="CB470" s="23"/>
      <c r="CC470" s="23"/>
      <c r="CD470" s="23"/>
      <c r="CE470" s="23"/>
      <c r="CF470" s="23"/>
      <c r="CG470" s="23"/>
      <c r="CH470" s="23"/>
      <c r="CI470" s="23"/>
      <c r="CJ470" s="23"/>
      <c r="CK470" s="23"/>
      <c r="CL470" s="23"/>
      <c r="CM470" s="23"/>
      <c r="CN470" s="23"/>
      <c r="CO470" s="23"/>
      <c r="CP470" s="23"/>
      <c r="CQ470" s="23"/>
      <c r="CR470" s="23"/>
      <c r="CS470" s="23"/>
      <c r="CT470" s="23"/>
      <c r="CU470" s="23"/>
      <c r="CV470" s="23"/>
      <c r="CW470" s="23"/>
      <c r="CX470" s="23"/>
      <c r="CY470" s="23"/>
      <c r="CZ470" s="23"/>
      <c r="DA470" s="23"/>
      <c r="DB470" s="23"/>
      <c r="DC470" s="23"/>
      <c r="DD470" s="23"/>
      <c r="DE470" s="23"/>
      <c r="DF470" s="23"/>
      <c r="DG470" s="23"/>
      <c r="DH470" s="23"/>
      <c r="DI470" s="23"/>
      <c r="DJ470" s="23"/>
      <c r="DK470" s="23"/>
      <c r="DL470" s="23"/>
      <c r="DM470" s="23"/>
      <c r="DN470" s="23"/>
      <c r="DO470" s="23"/>
      <c r="DP470" s="23"/>
      <c r="DQ470" s="23"/>
      <c r="DR470" s="23"/>
      <c r="DS470" s="23"/>
      <c r="DT470" s="23"/>
      <c r="DU470" s="23"/>
      <c r="DV470" s="23"/>
      <c r="DW470" s="23"/>
      <c r="DX470" s="23"/>
      <c r="DY470" s="23"/>
      <c r="DZ470" s="23"/>
      <c r="EA470" s="23"/>
      <c r="EB470" s="23"/>
      <c r="EC470" s="23"/>
      <c r="ED470" s="23"/>
      <c r="EE470" s="23"/>
      <c r="EF470" s="23"/>
      <c r="EG470" s="23"/>
      <c r="EH470" s="23"/>
      <c r="EI470" s="23"/>
      <c r="EJ470" s="23"/>
      <c r="EK470" s="23"/>
      <c r="EL470" s="23"/>
      <c r="EM470" s="23"/>
      <c r="EN470" s="23"/>
      <c r="EO470" s="23"/>
      <c r="EP470" s="23"/>
      <c r="EQ470" s="23"/>
      <c r="ER470" s="23"/>
      <c r="ES470" s="23"/>
      <c r="ET470" s="23"/>
      <c r="EU470" s="23"/>
      <c r="EV470" s="23"/>
      <c r="EW470" s="23"/>
      <c r="EX470" s="23"/>
      <c r="EY470" s="23"/>
      <c r="EZ470" s="23"/>
      <c r="FA470" s="23"/>
      <c r="FB470" s="23"/>
      <c r="FC470" s="23"/>
      <c r="FD470" s="23"/>
      <c r="FE470" s="23"/>
      <c r="FF470" s="23"/>
      <c r="FG470" s="23"/>
      <c r="FH470" s="23"/>
      <c r="FI470" s="23"/>
      <c r="FJ470" s="23"/>
      <c r="FK470" s="23"/>
      <c r="FL470" s="23"/>
      <c r="FM470" s="23"/>
      <c r="FN470" s="23"/>
      <c r="FO470" s="23"/>
      <c r="FP470" s="23"/>
      <c r="FQ470" s="23"/>
      <c r="FR470" s="23"/>
      <c r="FS470" s="23"/>
      <c r="FT470" s="23"/>
      <c r="FU470" s="23"/>
      <c r="FV470" s="23"/>
      <c r="FW470" s="23"/>
      <c r="FX470" s="23"/>
      <c r="FY470" s="23"/>
      <c r="FZ470" s="23"/>
      <c r="GA470" s="23"/>
      <c r="GB470" s="23"/>
      <c r="GC470" s="23"/>
      <c r="GD470" s="23"/>
      <c r="GE470" s="23"/>
      <c r="GF470" s="23"/>
      <c r="GG470" s="23"/>
      <c r="GH470" s="23"/>
      <c r="GI470" s="23"/>
      <c r="GJ470" s="23"/>
      <c r="GK470" s="23"/>
      <c r="GL470" s="23"/>
      <c r="GM470" s="23"/>
      <c r="GN470" s="23"/>
      <c r="GO470" s="23"/>
      <c r="GP470" s="23"/>
      <c r="GQ470" s="23"/>
      <c r="GR470" s="23"/>
      <c r="GS470" s="23"/>
      <c r="GT470" s="23"/>
      <c r="GU470" s="23"/>
      <c r="GV470" s="23"/>
      <c r="GW470" s="23"/>
      <c r="GX470" s="23"/>
      <c r="GY470" s="23"/>
      <c r="GZ470" s="23"/>
      <c r="HA470" s="23"/>
      <c r="HB470" s="23"/>
      <c r="HC470" s="23"/>
      <c r="HD470" s="23"/>
      <c r="HE470" s="23"/>
      <c r="HF470" s="23"/>
      <c r="HG470" s="23"/>
      <c r="HH470" s="23"/>
      <c r="HI470" s="23"/>
      <c r="HJ470" s="23"/>
      <c r="HK470" s="23"/>
    </row>
    <row r="471" spans="1:219" ht="13.9" customHeight="1">
      <c r="A471" s="392"/>
      <c r="B471" s="160"/>
      <c r="C471" s="161"/>
      <c r="D471" s="161"/>
      <c r="E471" s="255"/>
      <c r="F471" s="396">
        <v>0</v>
      </c>
      <c r="G471" s="181"/>
      <c r="H471" s="186"/>
      <c r="I471" s="162"/>
      <c r="J471" s="163"/>
      <c r="K471" s="164"/>
      <c r="L471" s="164"/>
      <c r="M471" s="187"/>
      <c r="N471" s="458"/>
      <c r="O471" s="463"/>
      <c r="P471" s="190"/>
      <c r="Q471" s="165"/>
      <c r="R471" s="166"/>
      <c r="S471" s="191"/>
      <c r="T471" s="195"/>
      <c r="U471" s="167"/>
      <c r="V471" s="196"/>
      <c r="W471" s="199">
        <f t="shared" si="100"/>
        <v>0</v>
      </c>
      <c r="X471" s="344">
        <f>IF(G471&gt;0,HLOOKUP(C471,'Utility Allowances'!$O$33:$S$34,2),0)</f>
        <v>0</v>
      </c>
      <c r="Y471" s="345">
        <f t="shared" si="101"/>
        <v>0</v>
      </c>
      <c r="Z471" s="168">
        <f t="shared" si="102"/>
        <v>0</v>
      </c>
      <c r="AA471" s="346">
        <f t="shared" si="103"/>
        <v>0</v>
      </c>
      <c r="AB471" s="344">
        <f>IF(Y471&gt;0,VLOOKUP($Y471,'Reference Data 2'!$B$7:$C$71,2),0)</f>
        <v>0</v>
      </c>
      <c r="AC471" s="347">
        <f t="shared" si="104"/>
        <v>0</v>
      </c>
      <c r="AD471" s="348">
        <f t="shared" si="105"/>
        <v>0</v>
      </c>
      <c r="AE471" s="349">
        <f>IF(Y471&gt;0,VLOOKUP($Y471,'Reference Data 2'!$B$9:$D$71,3),0)</f>
        <v>0</v>
      </c>
      <c r="AF471" s="347">
        <f t="shared" si="106"/>
        <v>0</v>
      </c>
      <c r="AG471" s="346">
        <f t="shared" si="107"/>
        <v>0</v>
      </c>
      <c r="AH471" s="350">
        <f t="shared" si="108"/>
        <v>0</v>
      </c>
      <c r="AI471" s="351">
        <f t="shared" si="109"/>
        <v>0</v>
      </c>
      <c r="AJ471" s="352">
        <f t="shared" si="110"/>
        <v>0</v>
      </c>
      <c r="AK471" s="349">
        <f>IF(AA471&gt;0,VLOOKUP(C471,'Reference Data 1'!$N$13:$O$17,2),0)</f>
        <v>0</v>
      </c>
      <c r="AL471" s="346">
        <f t="shared" si="111"/>
        <v>0</v>
      </c>
      <c r="AM471" s="353">
        <f t="shared" si="112"/>
        <v>0</v>
      </c>
      <c r="AN471" s="354">
        <f t="shared" si="113"/>
        <v>0</v>
      </c>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c r="BU471" s="23"/>
      <c r="BV471" s="23"/>
      <c r="BW471" s="23"/>
      <c r="BX471" s="23"/>
      <c r="BY471" s="23"/>
      <c r="BZ471" s="23"/>
      <c r="CA471" s="23"/>
      <c r="CB471" s="23"/>
      <c r="CC471" s="23"/>
      <c r="CD471" s="23"/>
      <c r="CE471" s="23"/>
      <c r="CF471" s="23"/>
      <c r="CG471" s="23"/>
      <c r="CH471" s="23"/>
      <c r="CI471" s="23"/>
      <c r="CJ471" s="23"/>
      <c r="CK471" s="23"/>
      <c r="CL471" s="23"/>
      <c r="CM471" s="23"/>
      <c r="CN471" s="23"/>
      <c r="CO471" s="23"/>
      <c r="CP471" s="23"/>
      <c r="CQ471" s="23"/>
      <c r="CR471" s="23"/>
      <c r="CS471" s="23"/>
      <c r="CT471" s="23"/>
      <c r="CU471" s="23"/>
      <c r="CV471" s="23"/>
      <c r="CW471" s="23"/>
      <c r="CX471" s="23"/>
      <c r="CY471" s="23"/>
      <c r="CZ471" s="23"/>
      <c r="DA471" s="23"/>
      <c r="DB471" s="23"/>
      <c r="DC471" s="23"/>
      <c r="DD471" s="23"/>
      <c r="DE471" s="23"/>
      <c r="DF471" s="23"/>
      <c r="DG471" s="23"/>
      <c r="DH471" s="23"/>
      <c r="DI471" s="23"/>
      <c r="DJ471" s="23"/>
      <c r="DK471" s="23"/>
      <c r="DL471" s="23"/>
      <c r="DM471" s="23"/>
      <c r="DN471" s="23"/>
      <c r="DO471" s="23"/>
      <c r="DP471" s="23"/>
      <c r="DQ471" s="23"/>
      <c r="DR471" s="23"/>
      <c r="DS471" s="23"/>
      <c r="DT471" s="23"/>
      <c r="DU471" s="23"/>
      <c r="DV471" s="23"/>
      <c r="DW471" s="23"/>
      <c r="DX471" s="23"/>
      <c r="DY471" s="23"/>
      <c r="DZ471" s="23"/>
      <c r="EA471" s="23"/>
      <c r="EB471" s="23"/>
      <c r="EC471" s="23"/>
      <c r="ED471" s="23"/>
      <c r="EE471" s="23"/>
      <c r="EF471" s="23"/>
      <c r="EG471" s="23"/>
      <c r="EH471" s="23"/>
      <c r="EI471" s="23"/>
      <c r="EJ471" s="23"/>
      <c r="EK471" s="23"/>
      <c r="EL471" s="23"/>
      <c r="EM471" s="23"/>
      <c r="EN471" s="23"/>
      <c r="EO471" s="23"/>
      <c r="EP471" s="23"/>
      <c r="EQ471" s="23"/>
      <c r="ER471" s="23"/>
      <c r="ES471" s="23"/>
      <c r="ET471" s="23"/>
      <c r="EU471" s="23"/>
      <c r="EV471" s="23"/>
      <c r="EW471" s="23"/>
      <c r="EX471" s="23"/>
      <c r="EY471" s="23"/>
      <c r="EZ471" s="23"/>
      <c r="FA471" s="23"/>
      <c r="FB471" s="23"/>
      <c r="FC471" s="23"/>
      <c r="FD471" s="23"/>
      <c r="FE471" s="23"/>
      <c r="FF471" s="23"/>
      <c r="FG471" s="23"/>
      <c r="FH471" s="23"/>
      <c r="FI471" s="23"/>
      <c r="FJ471" s="23"/>
      <c r="FK471" s="23"/>
      <c r="FL471" s="23"/>
      <c r="FM471" s="23"/>
      <c r="FN471" s="23"/>
      <c r="FO471" s="23"/>
      <c r="FP471" s="23"/>
      <c r="FQ471" s="23"/>
      <c r="FR471" s="23"/>
      <c r="FS471" s="23"/>
      <c r="FT471" s="23"/>
      <c r="FU471" s="23"/>
      <c r="FV471" s="23"/>
      <c r="FW471" s="23"/>
      <c r="FX471" s="23"/>
      <c r="FY471" s="23"/>
      <c r="FZ471" s="23"/>
      <c r="GA471" s="23"/>
      <c r="GB471" s="23"/>
      <c r="GC471" s="23"/>
      <c r="GD471" s="23"/>
      <c r="GE471" s="23"/>
      <c r="GF471" s="23"/>
      <c r="GG471" s="23"/>
      <c r="GH471" s="23"/>
      <c r="GI471" s="23"/>
      <c r="GJ471" s="23"/>
      <c r="GK471" s="23"/>
      <c r="GL471" s="23"/>
      <c r="GM471" s="23"/>
      <c r="GN471" s="23"/>
      <c r="GO471" s="23"/>
      <c r="GP471" s="23"/>
      <c r="GQ471" s="23"/>
      <c r="GR471" s="23"/>
      <c r="GS471" s="23"/>
      <c r="GT471" s="23"/>
      <c r="GU471" s="23"/>
      <c r="GV471" s="23"/>
      <c r="GW471" s="23"/>
      <c r="GX471" s="23"/>
      <c r="GY471" s="23"/>
      <c r="GZ471" s="23"/>
      <c r="HA471" s="23"/>
      <c r="HB471" s="23"/>
      <c r="HC471" s="23"/>
      <c r="HD471" s="23"/>
      <c r="HE471" s="23"/>
      <c r="HF471" s="23"/>
      <c r="HG471" s="23"/>
      <c r="HH471" s="23"/>
      <c r="HI471" s="23"/>
      <c r="HJ471" s="23"/>
      <c r="HK471" s="23"/>
    </row>
    <row r="472" spans="1:219" ht="13.9" customHeight="1">
      <c r="A472" s="392"/>
      <c r="B472" s="160"/>
      <c r="C472" s="161"/>
      <c r="D472" s="161"/>
      <c r="E472" s="255"/>
      <c r="F472" s="396">
        <v>0</v>
      </c>
      <c r="G472" s="181"/>
      <c r="H472" s="186"/>
      <c r="I472" s="162"/>
      <c r="J472" s="163"/>
      <c r="K472" s="164"/>
      <c r="L472" s="164"/>
      <c r="M472" s="187"/>
      <c r="N472" s="458"/>
      <c r="O472" s="463"/>
      <c r="P472" s="190"/>
      <c r="Q472" s="165"/>
      <c r="R472" s="166"/>
      <c r="S472" s="191"/>
      <c r="T472" s="195"/>
      <c r="U472" s="167"/>
      <c r="V472" s="196"/>
      <c r="W472" s="199">
        <f t="shared" si="100"/>
        <v>0</v>
      </c>
      <c r="X472" s="344">
        <f>IF(G472&gt;0,HLOOKUP(C472,'Utility Allowances'!$O$33:$S$34,2),0)</f>
        <v>0</v>
      </c>
      <c r="Y472" s="345">
        <f t="shared" si="101"/>
        <v>0</v>
      </c>
      <c r="Z472" s="168">
        <f t="shared" si="102"/>
        <v>0</v>
      </c>
      <c r="AA472" s="346">
        <f t="shared" si="103"/>
        <v>0</v>
      </c>
      <c r="AB472" s="344">
        <f>IF(Y472&gt;0,VLOOKUP($Y472,'Reference Data 2'!$B$7:$C$71,2),0)</f>
        <v>0</v>
      </c>
      <c r="AC472" s="347">
        <f t="shared" si="104"/>
        <v>0</v>
      </c>
      <c r="AD472" s="348">
        <f t="shared" si="105"/>
        <v>0</v>
      </c>
      <c r="AE472" s="349">
        <f>IF(Y472&gt;0,VLOOKUP($Y472,'Reference Data 2'!$B$9:$D$71,3),0)</f>
        <v>0</v>
      </c>
      <c r="AF472" s="347">
        <f t="shared" si="106"/>
        <v>0</v>
      </c>
      <c r="AG472" s="346">
        <f t="shared" si="107"/>
        <v>0</v>
      </c>
      <c r="AH472" s="350">
        <f t="shared" si="108"/>
        <v>0</v>
      </c>
      <c r="AI472" s="351">
        <f t="shared" si="109"/>
        <v>0</v>
      </c>
      <c r="AJ472" s="352">
        <f t="shared" si="110"/>
        <v>0</v>
      </c>
      <c r="AK472" s="349">
        <f>IF(AA472&gt;0,VLOOKUP(C472,'Reference Data 1'!$N$13:$O$17,2),0)</f>
        <v>0</v>
      </c>
      <c r="AL472" s="346">
        <f t="shared" si="111"/>
        <v>0</v>
      </c>
      <c r="AM472" s="353">
        <f t="shared" si="112"/>
        <v>0</v>
      </c>
      <c r="AN472" s="354">
        <f t="shared" si="113"/>
        <v>0</v>
      </c>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c r="BU472" s="23"/>
      <c r="BV472" s="23"/>
      <c r="BW472" s="23"/>
      <c r="BX472" s="23"/>
      <c r="BY472" s="23"/>
      <c r="BZ472" s="23"/>
      <c r="CA472" s="23"/>
      <c r="CB472" s="23"/>
      <c r="CC472" s="23"/>
      <c r="CD472" s="23"/>
      <c r="CE472" s="23"/>
      <c r="CF472" s="23"/>
      <c r="CG472" s="23"/>
      <c r="CH472" s="23"/>
      <c r="CI472" s="23"/>
      <c r="CJ472" s="23"/>
      <c r="CK472" s="23"/>
      <c r="CL472" s="23"/>
      <c r="CM472" s="23"/>
      <c r="CN472" s="23"/>
      <c r="CO472" s="23"/>
      <c r="CP472" s="23"/>
      <c r="CQ472" s="23"/>
      <c r="CR472" s="23"/>
      <c r="CS472" s="23"/>
      <c r="CT472" s="23"/>
      <c r="CU472" s="23"/>
      <c r="CV472" s="23"/>
      <c r="CW472" s="23"/>
      <c r="CX472" s="23"/>
      <c r="CY472" s="23"/>
      <c r="CZ472" s="23"/>
      <c r="DA472" s="23"/>
      <c r="DB472" s="23"/>
      <c r="DC472" s="23"/>
      <c r="DD472" s="23"/>
      <c r="DE472" s="23"/>
      <c r="DF472" s="23"/>
      <c r="DG472" s="23"/>
      <c r="DH472" s="23"/>
      <c r="DI472" s="23"/>
      <c r="DJ472" s="23"/>
      <c r="DK472" s="23"/>
      <c r="DL472" s="23"/>
      <c r="DM472" s="23"/>
      <c r="DN472" s="23"/>
      <c r="DO472" s="23"/>
      <c r="DP472" s="23"/>
      <c r="DQ472" s="23"/>
      <c r="DR472" s="23"/>
      <c r="DS472" s="23"/>
      <c r="DT472" s="23"/>
      <c r="DU472" s="23"/>
      <c r="DV472" s="23"/>
      <c r="DW472" s="23"/>
      <c r="DX472" s="23"/>
      <c r="DY472" s="23"/>
      <c r="DZ472" s="23"/>
      <c r="EA472" s="23"/>
      <c r="EB472" s="23"/>
      <c r="EC472" s="23"/>
      <c r="ED472" s="23"/>
      <c r="EE472" s="23"/>
      <c r="EF472" s="23"/>
      <c r="EG472" s="23"/>
      <c r="EH472" s="23"/>
      <c r="EI472" s="23"/>
      <c r="EJ472" s="23"/>
      <c r="EK472" s="23"/>
      <c r="EL472" s="23"/>
      <c r="EM472" s="23"/>
      <c r="EN472" s="23"/>
      <c r="EO472" s="23"/>
      <c r="EP472" s="23"/>
      <c r="EQ472" s="23"/>
      <c r="ER472" s="23"/>
      <c r="ES472" s="23"/>
      <c r="ET472" s="23"/>
      <c r="EU472" s="23"/>
      <c r="EV472" s="23"/>
      <c r="EW472" s="23"/>
      <c r="EX472" s="23"/>
      <c r="EY472" s="23"/>
      <c r="EZ472" s="23"/>
      <c r="FA472" s="23"/>
      <c r="FB472" s="23"/>
      <c r="FC472" s="23"/>
      <c r="FD472" s="23"/>
      <c r="FE472" s="23"/>
      <c r="FF472" s="23"/>
      <c r="FG472" s="23"/>
      <c r="FH472" s="23"/>
      <c r="FI472" s="23"/>
      <c r="FJ472" s="23"/>
      <c r="FK472" s="23"/>
      <c r="FL472" s="23"/>
      <c r="FM472" s="23"/>
      <c r="FN472" s="23"/>
      <c r="FO472" s="23"/>
      <c r="FP472" s="23"/>
      <c r="FQ472" s="23"/>
      <c r="FR472" s="23"/>
      <c r="FS472" s="23"/>
      <c r="FT472" s="23"/>
      <c r="FU472" s="23"/>
      <c r="FV472" s="23"/>
      <c r="FW472" s="23"/>
      <c r="FX472" s="23"/>
      <c r="FY472" s="23"/>
      <c r="FZ472" s="23"/>
      <c r="GA472" s="23"/>
      <c r="GB472" s="23"/>
      <c r="GC472" s="23"/>
      <c r="GD472" s="23"/>
      <c r="GE472" s="23"/>
      <c r="GF472" s="23"/>
      <c r="GG472" s="23"/>
      <c r="GH472" s="23"/>
      <c r="GI472" s="23"/>
      <c r="GJ472" s="23"/>
      <c r="GK472" s="23"/>
      <c r="GL472" s="23"/>
      <c r="GM472" s="23"/>
      <c r="GN472" s="23"/>
      <c r="GO472" s="23"/>
      <c r="GP472" s="23"/>
      <c r="GQ472" s="23"/>
      <c r="GR472" s="23"/>
      <c r="GS472" s="23"/>
      <c r="GT472" s="23"/>
      <c r="GU472" s="23"/>
      <c r="GV472" s="23"/>
      <c r="GW472" s="23"/>
      <c r="GX472" s="23"/>
      <c r="GY472" s="23"/>
      <c r="GZ472" s="23"/>
      <c r="HA472" s="23"/>
      <c r="HB472" s="23"/>
      <c r="HC472" s="23"/>
      <c r="HD472" s="23"/>
      <c r="HE472" s="23"/>
      <c r="HF472" s="23"/>
      <c r="HG472" s="23"/>
      <c r="HH472" s="23"/>
      <c r="HI472" s="23"/>
      <c r="HJ472" s="23"/>
      <c r="HK472" s="23"/>
    </row>
    <row r="473" spans="1:219" ht="13.9" customHeight="1">
      <c r="A473" s="392"/>
      <c r="B473" s="160"/>
      <c r="C473" s="161"/>
      <c r="D473" s="161"/>
      <c r="E473" s="255"/>
      <c r="F473" s="396">
        <v>0</v>
      </c>
      <c r="G473" s="181"/>
      <c r="H473" s="186"/>
      <c r="I473" s="162"/>
      <c r="J473" s="163"/>
      <c r="K473" s="164"/>
      <c r="L473" s="164"/>
      <c r="M473" s="187"/>
      <c r="N473" s="458"/>
      <c r="O473" s="463"/>
      <c r="P473" s="190"/>
      <c r="Q473" s="165"/>
      <c r="R473" s="166"/>
      <c r="S473" s="191"/>
      <c r="T473" s="195"/>
      <c r="U473" s="167"/>
      <c r="V473" s="196"/>
      <c r="W473" s="199">
        <f t="shared" si="100"/>
        <v>0</v>
      </c>
      <c r="X473" s="344">
        <f>IF(G473&gt;0,HLOOKUP(C473,'Utility Allowances'!$O$33:$S$34,2),0)</f>
        <v>0</v>
      </c>
      <c r="Y473" s="345">
        <f t="shared" si="101"/>
        <v>0</v>
      </c>
      <c r="Z473" s="168">
        <f t="shared" si="102"/>
        <v>0</v>
      </c>
      <c r="AA473" s="346">
        <f t="shared" si="103"/>
        <v>0</v>
      </c>
      <c r="AB473" s="344">
        <f>IF(Y473&gt;0,VLOOKUP($Y473,'Reference Data 2'!$B$7:$C$71,2),0)</f>
        <v>0</v>
      </c>
      <c r="AC473" s="347">
        <f t="shared" si="104"/>
        <v>0</v>
      </c>
      <c r="AD473" s="348">
        <f t="shared" si="105"/>
        <v>0</v>
      </c>
      <c r="AE473" s="349">
        <f>IF(Y473&gt;0,VLOOKUP($Y473,'Reference Data 2'!$B$9:$D$71,3),0)</f>
        <v>0</v>
      </c>
      <c r="AF473" s="347">
        <f t="shared" si="106"/>
        <v>0</v>
      </c>
      <c r="AG473" s="346">
        <f t="shared" si="107"/>
        <v>0</v>
      </c>
      <c r="AH473" s="350">
        <f t="shared" si="108"/>
        <v>0</v>
      </c>
      <c r="AI473" s="351">
        <f t="shared" si="109"/>
        <v>0</v>
      </c>
      <c r="AJ473" s="352">
        <f t="shared" si="110"/>
        <v>0</v>
      </c>
      <c r="AK473" s="349">
        <f>IF(AA473&gt;0,VLOOKUP(C473,'Reference Data 1'!$N$13:$O$17,2),0)</f>
        <v>0</v>
      </c>
      <c r="AL473" s="346">
        <f t="shared" si="111"/>
        <v>0</v>
      </c>
      <c r="AM473" s="353">
        <f t="shared" si="112"/>
        <v>0</v>
      </c>
      <c r="AN473" s="354">
        <f t="shared" si="113"/>
        <v>0</v>
      </c>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c r="BU473" s="23"/>
      <c r="BV473" s="23"/>
      <c r="BW473" s="23"/>
      <c r="BX473" s="23"/>
      <c r="BY473" s="23"/>
      <c r="BZ473" s="23"/>
      <c r="CA473" s="23"/>
      <c r="CB473" s="23"/>
      <c r="CC473" s="23"/>
      <c r="CD473" s="23"/>
      <c r="CE473" s="23"/>
      <c r="CF473" s="23"/>
      <c r="CG473" s="23"/>
      <c r="CH473" s="23"/>
      <c r="CI473" s="23"/>
      <c r="CJ473" s="23"/>
      <c r="CK473" s="23"/>
      <c r="CL473" s="23"/>
      <c r="CM473" s="23"/>
      <c r="CN473" s="23"/>
      <c r="CO473" s="23"/>
      <c r="CP473" s="23"/>
      <c r="CQ473" s="23"/>
      <c r="CR473" s="23"/>
      <c r="CS473" s="23"/>
      <c r="CT473" s="23"/>
      <c r="CU473" s="23"/>
      <c r="CV473" s="23"/>
      <c r="CW473" s="23"/>
      <c r="CX473" s="23"/>
      <c r="CY473" s="23"/>
      <c r="CZ473" s="23"/>
      <c r="DA473" s="23"/>
      <c r="DB473" s="23"/>
      <c r="DC473" s="23"/>
      <c r="DD473" s="23"/>
      <c r="DE473" s="23"/>
      <c r="DF473" s="23"/>
      <c r="DG473" s="23"/>
      <c r="DH473" s="23"/>
      <c r="DI473" s="23"/>
      <c r="DJ473" s="23"/>
      <c r="DK473" s="23"/>
      <c r="DL473" s="23"/>
      <c r="DM473" s="23"/>
      <c r="DN473" s="23"/>
      <c r="DO473" s="23"/>
      <c r="DP473" s="23"/>
      <c r="DQ473" s="23"/>
      <c r="DR473" s="23"/>
      <c r="DS473" s="23"/>
      <c r="DT473" s="23"/>
      <c r="DU473" s="23"/>
      <c r="DV473" s="23"/>
      <c r="DW473" s="23"/>
      <c r="DX473" s="23"/>
      <c r="DY473" s="23"/>
      <c r="DZ473" s="23"/>
      <c r="EA473" s="23"/>
      <c r="EB473" s="23"/>
      <c r="EC473" s="23"/>
      <c r="ED473" s="23"/>
      <c r="EE473" s="23"/>
      <c r="EF473" s="23"/>
      <c r="EG473" s="23"/>
      <c r="EH473" s="23"/>
      <c r="EI473" s="23"/>
      <c r="EJ473" s="23"/>
      <c r="EK473" s="23"/>
      <c r="EL473" s="23"/>
      <c r="EM473" s="23"/>
      <c r="EN473" s="23"/>
      <c r="EO473" s="23"/>
      <c r="EP473" s="23"/>
      <c r="EQ473" s="23"/>
      <c r="ER473" s="23"/>
      <c r="ES473" s="23"/>
      <c r="ET473" s="23"/>
      <c r="EU473" s="23"/>
      <c r="EV473" s="23"/>
      <c r="EW473" s="23"/>
      <c r="EX473" s="23"/>
      <c r="EY473" s="23"/>
      <c r="EZ473" s="23"/>
      <c r="FA473" s="23"/>
      <c r="FB473" s="23"/>
      <c r="FC473" s="23"/>
      <c r="FD473" s="23"/>
      <c r="FE473" s="23"/>
      <c r="FF473" s="23"/>
      <c r="FG473" s="23"/>
      <c r="FH473" s="23"/>
      <c r="FI473" s="23"/>
      <c r="FJ473" s="23"/>
      <c r="FK473" s="23"/>
      <c r="FL473" s="23"/>
      <c r="FM473" s="23"/>
      <c r="FN473" s="23"/>
      <c r="FO473" s="23"/>
      <c r="FP473" s="23"/>
      <c r="FQ473" s="23"/>
      <c r="FR473" s="23"/>
      <c r="FS473" s="23"/>
      <c r="FT473" s="23"/>
      <c r="FU473" s="23"/>
      <c r="FV473" s="23"/>
      <c r="FW473" s="23"/>
      <c r="FX473" s="23"/>
      <c r="FY473" s="23"/>
      <c r="FZ473" s="23"/>
      <c r="GA473" s="23"/>
      <c r="GB473" s="23"/>
      <c r="GC473" s="23"/>
      <c r="GD473" s="23"/>
      <c r="GE473" s="23"/>
      <c r="GF473" s="23"/>
      <c r="GG473" s="23"/>
      <c r="GH473" s="23"/>
      <c r="GI473" s="23"/>
      <c r="GJ473" s="23"/>
      <c r="GK473" s="23"/>
      <c r="GL473" s="23"/>
      <c r="GM473" s="23"/>
      <c r="GN473" s="23"/>
      <c r="GO473" s="23"/>
      <c r="GP473" s="23"/>
      <c r="GQ473" s="23"/>
      <c r="GR473" s="23"/>
      <c r="GS473" s="23"/>
      <c r="GT473" s="23"/>
      <c r="GU473" s="23"/>
      <c r="GV473" s="23"/>
      <c r="GW473" s="23"/>
      <c r="GX473" s="23"/>
      <c r="GY473" s="23"/>
      <c r="GZ473" s="23"/>
      <c r="HA473" s="23"/>
      <c r="HB473" s="23"/>
      <c r="HC473" s="23"/>
      <c r="HD473" s="23"/>
      <c r="HE473" s="23"/>
      <c r="HF473" s="23"/>
      <c r="HG473" s="23"/>
      <c r="HH473" s="23"/>
      <c r="HI473" s="23"/>
      <c r="HJ473" s="23"/>
      <c r="HK473" s="23"/>
    </row>
    <row r="474" spans="1:219" ht="13.9" customHeight="1">
      <c r="A474" s="392"/>
      <c r="B474" s="160"/>
      <c r="C474" s="161"/>
      <c r="D474" s="161"/>
      <c r="E474" s="255"/>
      <c r="F474" s="396">
        <v>0</v>
      </c>
      <c r="G474" s="181"/>
      <c r="H474" s="186"/>
      <c r="I474" s="162"/>
      <c r="J474" s="163"/>
      <c r="K474" s="164"/>
      <c r="L474" s="164"/>
      <c r="M474" s="187"/>
      <c r="N474" s="458"/>
      <c r="O474" s="463"/>
      <c r="P474" s="190"/>
      <c r="Q474" s="165"/>
      <c r="R474" s="166"/>
      <c r="S474" s="191"/>
      <c r="T474" s="195"/>
      <c r="U474" s="167"/>
      <c r="V474" s="196"/>
      <c r="W474" s="199">
        <f t="shared" si="100"/>
        <v>0</v>
      </c>
      <c r="X474" s="344">
        <f>IF(G474&gt;0,HLOOKUP(C474,'Utility Allowances'!$O$33:$S$34,2),0)</f>
        <v>0</v>
      </c>
      <c r="Y474" s="345">
        <f t="shared" si="101"/>
        <v>0</v>
      </c>
      <c r="Z474" s="168">
        <f t="shared" si="102"/>
        <v>0</v>
      </c>
      <c r="AA474" s="346">
        <f t="shared" si="103"/>
        <v>0</v>
      </c>
      <c r="AB474" s="344">
        <f>IF(Y474&gt;0,VLOOKUP($Y474,'Reference Data 2'!$B$7:$C$71,2),0)</f>
        <v>0</v>
      </c>
      <c r="AC474" s="347">
        <f t="shared" si="104"/>
        <v>0</v>
      </c>
      <c r="AD474" s="348">
        <f t="shared" si="105"/>
        <v>0</v>
      </c>
      <c r="AE474" s="349">
        <f>IF(Y474&gt;0,VLOOKUP($Y474,'Reference Data 2'!$B$9:$D$71,3),0)</f>
        <v>0</v>
      </c>
      <c r="AF474" s="347">
        <f t="shared" si="106"/>
        <v>0</v>
      </c>
      <c r="AG474" s="346">
        <f t="shared" si="107"/>
        <v>0</v>
      </c>
      <c r="AH474" s="350">
        <f t="shared" si="108"/>
        <v>0</v>
      </c>
      <c r="AI474" s="351">
        <f t="shared" si="109"/>
        <v>0</v>
      </c>
      <c r="AJ474" s="352">
        <f t="shared" si="110"/>
        <v>0</v>
      </c>
      <c r="AK474" s="349">
        <f>IF(AA474&gt;0,VLOOKUP(C474,'Reference Data 1'!$N$13:$O$17,2),0)</f>
        <v>0</v>
      </c>
      <c r="AL474" s="346">
        <f t="shared" si="111"/>
        <v>0</v>
      </c>
      <c r="AM474" s="353">
        <f t="shared" si="112"/>
        <v>0</v>
      </c>
      <c r="AN474" s="354">
        <f t="shared" si="113"/>
        <v>0</v>
      </c>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3"/>
      <c r="BY474" s="23"/>
      <c r="BZ474" s="23"/>
      <c r="CA474" s="23"/>
      <c r="CB474" s="23"/>
      <c r="CC474" s="23"/>
      <c r="CD474" s="23"/>
      <c r="CE474" s="23"/>
      <c r="CF474" s="23"/>
      <c r="CG474" s="23"/>
      <c r="CH474" s="23"/>
      <c r="CI474" s="23"/>
      <c r="CJ474" s="23"/>
      <c r="CK474" s="23"/>
      <c r="CL474" s="23"/>
      <c r="CM474" s="23"/>
      <c r="CN474" s="23"/>
      <c r="CO474" s="23"/>
      <c r="CP474" s="23"/>
      <c r="CQ474" s="23"/>
      <c r="CR474" s="23"/>
      <c r="CS474" s="23"/>
      <c r="CT474" s="23"/>
      <c r="CU474" s="23"/>
      <c r="CV474" s="23"/>
      <c r="CW474" s="23"/>
      <c r="CX474" s="23"/>
      <c r="CY474" s="23"/>
      <c r="CZ474" s="23"/>
      <c r="DA474" s="23"/>
      <c r="DB474" s="23"/>
      <c r="DC474" s="23"/>
      <c r="DD474" s="23"/>
      <c r="DE474" s="23"/>
      <c r="DF474" s="23"/>
      <c r="DG474" s="23"/>
      <c r="DH474" s="23"/>
      <c r="DI474" s="23"/>
      <c r="DJ474" s="23"/>
      <c r="DK474" s="23"/>
      <c r="DL474" s="23"/>
      <c r="DM474" s="23"/>
      <c r="DN474" s="23"/>
      <c r="DO474" s="23"/>
      <c r="DP474" s="23"/>
      <c r="DQ474" s="23"/>
      <c r="DR474" s="23"/>
      <c r="DS474" s="23"/>
      <c r="DT474" s="23"/>
      <c r="DU474" s="23"/>
      <c r="DV474" s="23"/>
      <c r="DW474" s="23"/>
      <c r="DX474" s="23"/>
      <c r="DY474" s="23"/>
      <c r="DZ474" s="23"/>
      <c r="EA474" s="23"/>
      <c r="EB474" s="23"/>
      <c r="EC474" s="23"/>
      <c r="ED474" s="23"/>
      <c r="EE474" s="23"/>
      <c r="EF474" s="23"/>
      <c r="EG474" s="23"/>
      <c r="EH474" s="23"/>
      <c r="EI474" s="23"/>
      <c r="EJ474" s="23"/>
      <c r="EK474" s="23"/>
      <c r="EL474" s="23"/>
      <c r="EM474" s="23"/>
      <c r="EN474" s="23"/>
      <c r="EO474" s="23"/>
      <c r="EP474" s="23"/>
      <c r="EQ474" s="23"/>
      <c r="ER474" s="23"/>
      <c r="ES474" s="23"/>
      <c r="ET474" s="23"/>
      <c r="EU474" s="23"/>
      <c r="EV474" s="23"/>
      <c r="EW474" s="23"/>
      <c r="EX474" s="23"/>
      <c r="EY474" s="23"/>
      <c r="EZ474" s="23"/>
      <c r="FA474" s="23"/>
      <c r="FB474" s="23"/>
      <c r="FC474" s="23"/>
      <c r="FD474" s="23"/>
      <c r="FE474" s="23"/>
      <c r="FF474" s="23"/>
      <c r="FG474" s="23"/>
      <c r="FH474" s="23"/>
      <c r="FI474" s="23"/>
      <c r="FJ474" s="23"/>
      <c r="FK474" s="23"/>
      <c r="FL474" s="23"/>
      <c r="FM474" s="23"/>
      <c r="FN474" s="23"/>
      <c r="FO474" s="23"/>
      <c r="FP474" s="23"/>
      <c r="FQ474" s="23"/>
      <c r="FR474" s="23"/>
      <c r="FS474" s="23"/>
      <c r="FT474" s="23"/>
      <c r="FU474" s="23"/>
      <c r="FV474" s="23"/>
      <c r="FW474" s="23"/>
      <c r="FX474" s="23"/>
      <c r="FY474" s="23"/>
      <c r="FZ474" s="23"/>
      <c r="GA474" s="23"/>
      <c r="GB474" s="23"/>
      <c r="GC474" s="23"/>
      <c r="GD474" s="23"/>
      <c r="GE474" s="23"/>
      <c r="GF474" s="23"/>
      <c r="GG474" s="23"/>
      <c r="GH474" s="23"/>
      <c r="GI474" s="23"/>
      <c r="GJ474" s="23"/>
      <c r="GK474" s="23"/>
      <c r="GL474" s="23"/>
      <c r="GM474" s="23"/>
      <c r="GN474" s="23"/>
      <c r="GO474" s="23"/>
      <c r="GP474" s="23"/>
      <c r="GQ474" s="23"/>
      <c r="GR474" s="23"/>
      <c r="GS474" s="23"/>
      <c r="GT474" s="23"/>
      <c r="GU474" s="23"/>
      <c r="GV474" s="23"/>
      <c r="GW474" s="23"/>
      <c r="GX474" s="23"/>
      <c r="GY474" s="23"/>
      <c r="GZ474" s="23"/>
      <c r="HA474" s="23"/>
      <c r="HB474" s="23"/>
      <c r="HC474" s="23"/>
      <c r="HD474" s="23"/>
      <c r="HE474" s="23"/>
      <c r="HF474" s="23"/>
      <c r="HG474" s="23"/>
      <c r="HH474" s="23"/>
      <c r="HI474" s="23"/>
      <c r="HJ474" s="23"/>
      <c r="HK474" s="23"/>
    </row>
    <row r="475" spans="1:219" ht="13.9" customHeight="1">
      <c r="A475" s="392"/>
      <c r="B475" s="160"/>
      <c r="C475" s="161"/>
      <c r="D475" s="161"/>
      <c r="E475" s="255"/>
      <c r="F475" s="396">
        <v>0</v>
      </c>
      <c r="G475" s="181"/>
      <c r="H475" s="186"/>
      <c r="I475" s="162"/>
      <c r="J475" s="163"/>
      <c r="K475" s="164"/>
      <c r="L475" s="164"/>
      <c r="M475" s="187"/>
      <c r="N475" s="458"/>
      <c r="O475" s="463"/>
      <c r="P475" s="190"/>
      <c r="Q475" s="165"/>
      <c r="R475" s="166"/>
      <c r="S475" s="191"/>
      <c r="T475" s="195"/>
      <c r="U475" s="167"/>
      <c r="V475" s="196"/>
      <c r="W475" s="199">
        <f t="shared" si="100"/>
        <v>0</v>
      </c>
      <c r="X475" s="344">
        <f>IF(G475&gt;0,HLOOKUP(C475,'Utility Allowances'!$O$33:$S$34,2),0)</f>
        <v>0</v>
      </c>
      <c r="Y475" s="345">
        <f t="shared" si="101"/>
        <v>0</v>
      </c>
      <c r="Z475" s="168">
        <f t="shared" si="102"/>
        <v>0</v>
      </c>
      <c r="AA475" s="346">
        <f t="shared" si="103"/>
        <v>0</v>
      </c>
      <c r="AB475" s="344">
        <f>IF(Y475&gt;0,VLOOKUP($Y475,'Reference Data 2'!$B$7:$C$71,2),0)</f>
        <v>0</v>
      </c>
      <c r="AC475" s="347">
        <f t="shared" si="104"/>
        <v>0</v>
      </c>
      <c r="AD475" s="348">
        <f t="shared" si="105"/>
        <v>0</v>
      </c>
      <c r="AE475" s="349">
        <f>IF(Y475&gt;0,VLOOKUP($Y475,'Reference Data 2'!$B$9:$D$71,3),0)</f>
        <v>0</v>
      </c>
      <c r="AF475" s="347">
        <f t="shared" si="106"/>
        <v>0</v>
      </c>
      <c r="AG475" s="346">
        <f t="shared" si="107"/>
        <v>0</v>
      </c>
      <c r="AH475" s="350">
        <f t="shared" si="108"/>
        <v>0</v>
      </c>
      <c r="AI475" s="351">
        <f t="shared" si="109"/>
        <v>0</v>
      </c>
      <c r="AJ475" s="352">
        <f t="shared" si="110"/>
        <v>0</v>
      </c>
      <c r="AK475" s="349">
        <f>IF(AA475&gt;0,VLOOKUP(C475,'Reference Data 1'!$N$13:$O$17,2),0)</f>
        <v>0</v>
      </c>
      <c r="AL475" s="346">
        <f t="shared" si="111"/>
        <v>0</v>
      </c>
      <c r="AM475" s="353">
        <f t="shared" si="112"/>
        <v>0</v>
      </c>
      <c r="AN475" s="354">
        <f t="shared" si="113"/>
        <v>0</v>
      </c>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3"/>
      <c r="BY475" s="23"/>
      <c r="BZ475" s="23"/>
      <c r="CA475" s="23"/>
      <c r="CB475" s="23"/>
      <c r="CC475" s="23"/>
      <c r="CD475" s="23"/>
      <c r="CE475" s="23"/>
      <c r="CF475" s="23"/>
      <c r="CG475" s="23"/>
      <c r="CH475" s="23"/>
      <c r="CI475" s="23"/>
      <c r="CJ475" s="23"/>
      <c r="CK475" s="23"/>
      <c r="CL475" s="23"/>
      <c r="CM475" s="23"/>
      <c r="CN475" s="23"/>
      <c r="CO475" s="23"/>
      <c r="CP475" s="23"/>
      <c r="CQ475" s="23"/>
      <c r="CR475" s="23"/>
      <c r="CS475" s="23"/>
      <c r="CT475" s="23"/>
      <c r="CU475" s="23"/>
      <c r="CV475" s="23"/>
      <c r="CW475" s="23"/>
      <c r="CX475" s="23"/>
      <c r="CY475" s="23"/>
      <c r="CZ475" s="23"/>
      <c r="DA475" s="23"/>
      <c r="DB475" s="23"/>
      <c r="DC475" s="23"/>
      <c r="DD475" s="23"/>
      <c r="DE475" s="23"/>
      <c r="DF475" s="23"/>
      <c r="DG475" s="23"/>
      <c r="DH475" s="23"/>
      <c r="DI475" s="23"/>
      <c r="DJ475" s="23"/>
      <c r="DK475" s="23"/>
      <c r="DL475" s="23"/>
      <c r="DM475" s="23"/>
      <c r="DN475" s="23"/>
      <c r="DO475" s="23"/>
      <c r="DP475" s="23"/>
      <c r="DQ475" s="23"/>
      <c r="DR475" s="23"/>
      <c r="DS475" s="23"/>
      <c r="DT475" s="23"/>
      <c r="DU475" s="23"/>
      <c r="DV475" s="23"/>
      <c r="DW475" s="23"/>
      <c r="DX475" s="23"/>
      <c r="DY475" s="23"/>
      <c r="DZ475" s="23"/>
      <c r="EA475" s="23"/>
      <c r="EB475" s="23"/>
      <c r="EC475" s="23"/>
      <c r="ED475" s="23"/>
      <c r="EE475" s="23"/>
      <c r="EF475" s="23"/>
      <c r="EG475" s="23"/>
      <c r="EH475" s="23"/>
      <c r="EI475" s="23"/>
      <c r="EJ475" s="23"/>
      <c r="EK475" s="23"/>
      <c r="EL475" s="23"/>
      <c r="EM475" s="23"/>
      <c r="EN475" s="23"/>
      <c r="EO475" s="23"/>
      <c r="EP475" s="23"/>
      <c r="EQ475" s="23"/>
      <c r="ER475" s="23"/>
      <c r="ES475" s="23"/>
      <c r="ET475" s="23"/>
      <c r="EU475" s="23"/>
      <c r="EV475" s="23"/>
      <c r="EW475" s="23"/>
      <c r="EX475" s="23"/>
      <c r="EY475" s="23"/>
      <c r="EZ475" s="23"/>
      <c r="FA475" s="23"/>
      <c r="FB475" s="23"/>
      <c r="FC475" s="23"/>
      <c r="FD475" s="23"/>
      <c r="FE475" s="23"/>
      <c r="FF475" s="23"/>
      <c r="FG475" s="23"/>
      <c r="FH475" s="23"/>
      <c r="FI475" s="23"/>
      <c r="FJ475" s="23"/>
      <c r="FK475" s="23"/>
      <c r="FL475" s="23"/>
      <c r="FM475" s="23"/>
      <c r="FN475" s="23"/>
      <c r="FO475" s="23"/>
      <c r="FP475" s="23"/>
      <c r="FQ475" s="23"/>
      <c r="FR475" s="23"/>
      <c r="FS475" s="23"/>
      <c r="FT475" s="23"/>
      <c r="FU475" s="23"/>
      <c r="FV475" s="23"/>
      <c r="FW475" s="23"/>
      <c r="FX475" s="23"/>
      <c r="FY475" s="23"/>
      <c r="FZ475" s="23"/>
      <c r="GA475" s="23"/>
      <c r="GB475" s="23"/>
      <c r="GC475" s="23"/>
      <c r="GD475" s="23"/>
      <c r="GE475" s="23"/>
      <c r="GF475" s="23"/>
      <c r="GG475" s="23"/>
      <c r="GH475" s="23"/>
      <c r="GI475" s="23"/>
      <c r="GJ475" s="23"/>
      <c r="GK475" s="23"/>
      <c r="GL475" s="23"/>
      <c r="GM475" s="23"/>
      <c r="GN475" s="23"/>
      <c r="GO475" s="23"/>
      <c r="GP475" s="23"/>
      <c r="GQ475" s="23"/>
      <c r="GR475" s="23"/>
      <c r="GS475" s="23"/>
      <c r="GT475" s="23"/>
      <c r="GU475" s="23"/>
      <c r="GV475" s="23"/>
      <c r="GW475" s="23"/>
      <c r="GX475" s="23"/>
      <c r="GY475" s="23"/>
      <c r="GZ475" s="23"/>
      <c r="HA475" s="23"/>
      <c r="HB475" s="23"/>
      <c r="HC475" s="23"/>
      <c r="HD475" s="23"/>
      <c r="HE475" s="23"/>
      <c r="HF475" s="23"/>
      <c r="HG475" s="23"/>
      <c r="HH475" s="23"/>
      <c r="HI475" s="23"/>
      <c r="HJ475" s="23"/>
      <c r="HK475" s="23"/>
    </row>
    <row r="476" spans="1:219" ht="13.9" customHeight="1">
      <c r="A476" s="392"/>
      <c r="B476" s="160"/>
      <c r="C476" s="161"/>
      <c r="D476" s="161"/>
      <c r="E476" s="255"/>
      <c r="F476" s="396">
        <v>0</v>
      </c>
      <c r="G476" s="181"/>
      <c r="H476" s="186"/>
      <c r="I476" s="162"/>
      <c r="J476" s="163"/>
      <c r="K476" s="164"/>
      <c r="L476" s="164"/>
      <c r="M476" s="187"/>
      <c r="N476" s="458"/>
      <c r="O476" s="463"/>
      <c r="P476" s="190"/>
      <c r="Q476" s="165"/>
      <c r="R476" s="166"/>
      <c r="S476" s="191"/>
      <c r="T476" s="195"/>
      <c r="U476" s="167"/>
      <c r="V476" s="196"/>
      <c r="W476" s="199">
        <f t="shared" si="100"/>
        <v>0</v>
      </c>
      <c r="X476" s="344">
        <f>IF(G476&gt;0,HLOOKUP(C476,'Utility Allowances'!$O$33:$S$34,2),0)</f>
        <v>0</v>
      </c>
      <c r="Y476" s="345">
        <f t="shared" si="101"/>
        <v>0</v>
      </c>
      <c r="Z476" s="168">
        <f t="shared" si="102"/>
        <v>0</v>
      </c>
      <c r="AA476" s="346">
        <f t="shared" si="103"/>
        <v>0</v>
      </c>
      <c r="AB476" s="344">
        <f>IF(Y476&gt;0,VLOOKUP($Y476,'Reference Data 2'!$B$7:$C$71,2),0)</f>
        <v>0</v>
      </c>
      <c r="AC476" s="347">
        <f t="shared" si="104"/>
        <v>0</v>
      </c>
      <c r="AD476" s="348">
        <f t="shared" si="105"/>
        <v>0</v>
      </c>
      <c r="AE476" s="349">
        <f>IF(Y476&gt;0,VLOOKUP($Y476,'Reference Data 2'!$B$9:$D$71,3),0)</f>
        <v>0</v>
      </c>
      <c r="AF476" s="347">
        <f t="shared" si="106"/>
        <v>0</v>
      </c>
      <c r="AG476" s="346">
        <f t="shared" si="107"/>
        <v>0</v>
      </c>
      <c r="AH476" s="350">
        <f t="shared" si="108"/>
        <v>0</v>
      </c>
      <c r="AI476" s="351">
        <f t="shared" si="109"/>
        <v>0</v>
      </c>
      <c r="AJ476" s="352">
        <f t="shared" si="110"/>
        <v>0</v>
      </c>
      <c r="AK476" s="349">
        <f>IF(AA476&gt;0,VLOOKUP(C476,'Reference Data 1'!$N$13:$O$17,2),0)</f>
        <v>0</v>
      </c>
      <c r="AL476" s="346">
        <f t="shared" si="111"/>
        <v>0</v>
      </c>
      <c r="AM476" s="353">
        <f t="shared" si="112"/>
        <v>0</v>
      </c>
      <c r="AN476" s="354">
        <f t="shared" si="113"/>
        <v>0</v>
      </c>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3"/>
      <c r="BY476" s="23"/>
      <c r="BZ476" s="23"/>
      <c r="CA476" s="23"/>
      <c r="CB476" s="23"/>
      <c r="CC476" s="23"/>
      <c r="CD476" s="23"/>
      <c r="CE476" s="23"/>
      <c r="CF476" s="23"/>
      <c r="CG476" s="23"/>
      <c r="CH476" s="23"/>
      <c r="CI476" s="23"/>
      <c r="CJ476" s="23"/>
      <c r="CK476" s="23"/>
      <c r="CL476" s="23"/>
      <c r="CM476" s="23"/>
      <c r="CN476" s="23"/>
      <c r="CO476" s="23"/>
      <c r="CP476" s="23"/>
      <c r="CQ476" s="23"/>
      <c r="CR476" s="23"/>
      <c r="CS476" s="23"/>
      <c r="CT476" s="23"/>
      <c r="CU476" s="23"/>
      <c r="CV476" s="23"/>
      <c r="CW476" s="23"/>
      <c r="CX476" s="23"/>
      <c r="CY476" s="23"/>
      <c r="CZ476" s="23"/>
      <c r="DA476" s="23"/>
      <c r="DB476" s="23"/>
      <c r="DC476" s="23"/>
      <c r="DD476" s="23"/>
      <c r="DE476" s="23"/>
      <c r="DF476" s="23"/>
      <c r="DG476" s="23"/>
      <c r="DH476" s="23"/>
      <c r="DI476" s="23"/>
      <c r="DJ476" s="23"/>
      <c r="DK476" s="23"/>
      <c r="DL476" s="23"/>
      <c r="DM476" s="23"/>
      <c r="DN476" s="23"/>
      <c r="DO476" s="23"/>
      <c r="DP476" s="23"/>
      <c r="DQ476" s="23"/>
      <c r="DR476" s="23"/>
      <c r="DS476" s="23"/>
      <c r="DT476" s="23"/>
      <c r="DU476" s="23"/>
      <c r="DV476" s="23"/>
      <c r="DW476" s="23"/>
      <c r="DX476" s="23"/>
      <c r="DY476" s="23"/>
      <c r="DZ476" s="23"/>
      <c r="EA476" s="23"/>
      <c r="EB476" s="23"/>
      <c r="EC476" s="23"/>
      <c r="ED476" s="23"/>
      <c r="EE476" s="23"/>
      <c r="EF476" s="23"/>
      <c r="EG476" s="23"/>
      <c r="EH476" s="23"/>
      <c r="EI476" s="23"/>
      <c r="EJ476" s="23"/>
      <c r="EK476" s="23"/>
      <c r="EL476" s="23"/>
      <c r="EM476" s="23"/>
      <c r="EN476" s="23"/>
      <c r="EO476" s="23"/>
      <c r="EP476" s="23"/>
      <c r="EQ476" s="23"/>
      <c r="ER476" s="23"/>
      <c r="ES476" s="23"/>
      <c r="ET476" s="23"/>
      <c r="EU476" s="23"/>
      <c r="EV476" s="23"/>
      <c r="EW476" s="23"/>
      <c r="EX476" s="23"/>
      <c r="EY476" s="23"/>
      <c r="EZ476" s="23"/>
      <c r="FA476" s="23"/>
      <c r="FB476" s="23"/>
      <c r="FC476" s="23"/>
      <c r="FD476" s="23"/>
      <c r="FE476" s="23"/>
      <c r="FF476" s="23"/>
      <c r="FG476" s="23"/>
      <c r="FH476" s="23"/>
      <c r="FI476" s="23"/>
      <c r="FJ476" s="23"/>
      <c r="FK476" s="23"/>
      <c r="FL476" s="23"/>
      <c r="FM476" s="23"/>
      <c r="FN476" s="23"/>
      <c r="FO476" s="23"/>
      <c r="FP476" s="23"/>
      <c r="FQ476" s="23"/>
      <c r="FR476" s="23"/>
      <c r="FS476" s="23"/>
      <c r="FT476" s="23"/>
      <c r="FU476" s="23"/>
      <c r="FV476" s="23"/>
      <c r="FW476" s="23"/>
      <c r="FX476" s="23"/>
      <c r="FY476" s="23"/>
      <c r="FZ476" s="23"/>
      <c r="GA476" s="23"/>
      <c r="GB476" s="23"/>
      <c r="GC476" s="23"/>
      <c r="GD476" s="23"/>
      <c r="GE476" s="23"/>
      <c r="GF476" s="23"/>
      <c r="GG476" s="23"/>
      <c r="GH476" s="23"/>
      <c r="GI476" s="23"/>
      <c r="GJ476" s="23"/>
      <c r="GK476" s="23"/>
      <c r="GL476" s="23"/>
      <c r="GM476" s="23"/>
      <c r="GN476" s="23"/>
      <c r="GO476" s="23"/>
      <c r="GP476" s="23"/>
      <c r="GQ476" s="23"/>
      <c r="GR476" s="23"/>
      <c r="GS476" s="23"/>
      <c r="GT476" s="23"/>
      <c r="GU476" s="23"/>
      <c r="GV476" s="23"/>
      <c r="GW476" s="23"/>
      <c r="GX476" s="23"/>
      <c r="GY476" s="23"/>
      <c r="GZ476" s="23"/>
      <c r="HA476" s="23"/>
      <c r="HB476" s="23"/>
      <c r="HC476" s="23"/>
      <c r="HD476" s="23"/>
      <c r="HE476" s="23"/>
      <c r="HF476" s="23"/>
      <c r="HG476" s="23"/>
      <c r="HH476" s="23"/>
      <c r="HI476" s="23"/>
      <c r="HJ476" s="23"/>
      <c r="HK476" s="23"/>
    </row>
    <row r="477" spans="1:219" ht="13.9" customHeight="1">
      <c r="A477" s="392"/>
      <c r="B477" s="160"/>
      <c r="C477" s="161"/>
      <c r="D477" s="161"/>
      <c r="E477" s="255"/>
      <c r="F477" s="396">
        <v>0</v>
      </c>
      <c r="G477" s="181"/>
      <c r="H477" s="186"/>
      <c r="I477" s="162"/>
      <c r="J477" s="163"/>
      <c r="K477" s="164"/>
      <c r="L477" s="164"/>
      <c r="M477" s="187"/>
      <c r="N477" s="458"/>
      <c r="O477" s="463"/>
      <c r="P477" s="190"/>
      <c r="Q477" s="165"/>
      <c r="R477" s="166"/>
      <c r="S477" s="191"/>
      <c r="T477" s="195"/>
      <c r="U477" s="167"/>
      <c r="V477" s="196"/>
      <c r="W477" s="199">
        <f t="shared" si="100"/>
        <v>0</v>
      </c>
      <c r="X477" s="344">
        <f>IF(G477&gt;0,HLOOKUP(C477,'Utility Allowances'!$O$33:$S$34,2),0)</f>
        <v>0</v>
      </c>
      <c r="Y477" s="345">
        <f t="shared" si="101"/>
        <v>0</v>
      </c>
      <c r="Z477" s="168">
        <f t="shared" si="102"/>
        <v>0</v>
      </c>
      <c r="AA477" s="346">
        <f t="shared" si="103"/>
        <v>0</v>
      </c>
      <c r="AB477" s="344">
        <f>IF(Y477&gt;0,VLOOKUP($Y477,'Reference Data 2'!$B$7:$C$71,2),0)</f>
        <v>0</v>
      </c>
      <c r="AC477" s="347">
        <f t="shared" si="104"/>
        <v>0</v>
      </c>
      <c r="AD477" s="348">
        <f t="shared" si="105"/>
        <v>0</v>
      </c>
      <c r="AE477" s="349">
        <f>IF(Y477&gt;0,VLOOKUP($Y477,'Reference Data 2'!$B$9:$D$71,3),0)</f>
        <v>0</v>
      </c>
      <c r="AF477" s="347">
        <f t="shared" si="106"/>
        <v>0</v>
      </c>
      <c r="AG477" s="346">
        <f t="shared" si="107"/>
        <v>0</v>
      </c>
      <c r="AH477" s="350">
        <f t="shared" si="108"/>
        <v>0</v>
      </c>
      <c r="AI477" s="351">
        <f t="shared" si="109"/>
        <v>0</v>
      </c>
      <c r="AJ477" s="352">
        <f t="shared" si="110"/>
        <v>0</v>
      </c>
      <c r="AK477" s="349">
        <f>IF(AA477&gt;0,VLOOKUP(C477,'Reference Data 1'!$N$13:$O$17,2),0)</f>
        <v>0</v>
      </c>
      <c r="AL477" s="346">
        <f t="shared" si="111"/>
        <v>0</v>
      </c>
      <c r="AM477" s="353">
        <f t="shared" si="112"/>
        <v>0</v>
      </c>
      <c r="AN477" s="354">
        <f t="shared" si="113"/>
        <v>0</v>
      </c>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c r="BU477" s="23"/>
      <c r="BV477" s="23"/>
      <c r="BW477" s="23"/>
      <c r="BX477" s="23"/>
      <c r="BY477" s="23"/>
      <c r="BZ477" s="23"/>
      <c r="CA477" s="23"/>
      <c r="CB477" s="23"/>
      <c r="CC477" s="23"/>
      <c r="CD477" s="23"/>
      <c r="CE477" s="23"/>
      <c r="CF477" s="23"/>
      <c r="CG477" s="23"/>
      <c r="CH477" s="23"/>
      <c r="CI477" s="23"/>
      <c r="CJ477" s="23"/>
      <c r="CK477" s="23"/>
      <c r="CL477" s="23"/>
      <c r="CM477" s="23"/>
      <c r="CN477" s="23"/>
      <c r="CO477" s="23"/>
      <c r="CP477" s="23"/>
      <c r="CQ477" s="23"/>
      <c r="CR477" s="23"/>
      <c r="CS477" s="23"/>
      <c r="CT477" s="23"/>
      <c r="CU477" s="23"/>
      <c r="CV477" s="23"/>
      <c r="CW477" s="23"/>
      <c r="CX477" s="23"/>
      <c r="CY477" s="23"/>
      <c r="CZ477" s="23"/>
      <c r="DA477" s="23"/>
      <c r="DB477" s="23"/>
      <c r="DC477" s="23"/>
      <c r="DD477" s="23"/>
      <c r="DE477" s="23"/>
      <c r="DF477" s="23"/>
      <c r="DG477" s="23"/>
      <c r="DH477" s="23"/>
      <c r="DI477" s="23"/>
      <c r="DJ477" s="23"/>
      <c r="DK477" s="23"/>
      <c r="DL477" s="23"/>
      <c r="DM477" s="23"/>
      <c r="DN477" s="23"/>
      <c r="DO477" s="23"/>
      <c r="DP477" s="23"/>
      <c r="DQ477" s="23"/>
      <c r="DR477" s="23"/>
      <c r="DS477" s="23"/>
      <c r="DT477" s="23"/>
      <c r="DU477" s="23"/>
      <c r="DV477" s="23"/>
      <c r="DW477" s="23"/>
      <c r="DX477" s="23"/>
      <c r="DY477" s="23"/>
      <c r="DZ477" s="23"/>
      <c r="EA477" s="23"/>
      <c r="EB477" s="23"/>
      <c r="EC477" s="23"/>
      <c r="ED477" s="23"/>
      <c r="EE477" s="23"/>
      <c r="EF477" s="23"/>
      <c r="EG477" s="23"/>
      <c r="EH477" s="23"/>
      <c r="EI477" s="23"/>
      <c r="EJ477" s="23"/>
      <c r="EK477" s="23"/>
      <c r="EL477" s="23"/>
      <c r="EM477" s="23"/>
      <c r="EN477" s="23"/>
      <c r="EO477" s="23"/>
      <c r="EP477" s="23"/>
      <c r="EQ477" s="23"/>
      <c r="ER477" s="23"/>
      <c r="ES477" s="23"/>
      <c r="ET477" s="23"/>
      <c r="EU477" s="23"/>
      <c r="EV477" s="23"/>
      <c r="EW477" s="23"/>
      <c r="EX477" s="23"/>
      <c r="EY477" s="23"/>
      <c r="EZ477" s="23"/>
      <c r="FA477" s="23"/>
      <c r="FB477" s="23"/>
      <c r="FC477" s="23"/>
      <c r="FD477" s="23"/>
      <c r="FE477" s="23"/>
      <c r="FF477" s="23"/>
      <c r="FG477" s="23"/>
      <c r="FH477" s="23"/>
      <c r="FI477" s="23"/>
      <c r="FJ477" s="23"/>
      <c r="FK477" s="23"/>
      <c r="FL477" s="23"/>
      <c r="FM477" s="23"/>
      <c r="FN477" s="23"/>
      <c r="FO477" s="23"/>
      <c r="FP477" s="23"/>
      <c r="FQ477" s="23"/>
      <c r="FR477" s="23"/>
      <c r="FS477" s="23"/>
      <c r="FT477" s="23"/>
      <c r="FU477" s="23"/>
      <c r="FV477" s="23"/>
      <c r="FW477" s="23"/>
      <c r="FX477" s="23"/>
      <c r="FY477" s="23"/>
      <c r="FZ477" s="23"/>
      <c r="GA477" s="23"/>
      <c r="GB477" s="23"/>
      <c r="GC477" s="23"/>
      <c r="GD477" s="23"/>
      <c r="GE477" s="23"/>
      <c r="GF477" s="23"/>
      <c r="GG477" s="23"/>
      <c r="GH477" s="23"/>
      <c r="GI477" s="23"/>
      <c r="GJ477" s="23"/>
      <c r="GK477" s="23"/>
      <c r="GL477" s="23"/>
      <c r="GM477" s="23"/>
      <c r="GN477" s="23"/>
      <c r="GO477" s="23"/>
      <c r="GP477" s="23"/>
      <c r="GQ477" s="23"/>
      <c r="GR477" s="23"/>
      <c r="GS477" s="23"/>
      <c r="GT477" s="23"/>
      <c r="GU477" s="23"/>
      <c r="GV477" s="23"/>
      <c r="GW477" s="23"/>
      <c r="GX477" s="23"/>
      <c r="GY477" s="23"/>
      <c r="GZ477" s="23"/>
      <c r="HA477" s="23"/>
      <c r="HB477" s="23"/>
      <c r="HC477" s="23"/>
      <c r="HD477" s="23"/>
      <c r="HE477" s="23"/>
      <c r="HF477" s="23"/>
      <c r="HG477" s="23"/>
      <c r="HH477" s="23"/>
      <c r="HI477" s="23"/>
      <c r="HJ477" s="23"/>
      <c r="HK477" s="23"/>
    </row>
    <row r="478" spans="1:219" ht="13.9" customHeight="1">
      <c r="A478" s="392"/>
      <c r="B478" s="160"/>
      <c r="C478" s="161"/>
      <c r="D478" s="161"/>
      <c r="E478" s="255"/>
      <c r="F478" s="396">
        <v>0</v>
      </c>
      <c r="G478" s="181"/>
      <c r="H478" s="186"/>
      <c r="I478" s="162"/>
      <c r="J478" s="163"/>
      <c r="K478" s="164"/>
      <c r="L478" s="164"/>
      <c r="M478" s="187"/>
      <c r="N478" s="458"/>
      <c r="O478" s="463"/>
      <c r="P478" s="190"/>
      <c r="Q478" s="165"/>
      <c r="R478" s="166"/>
      <c r="S478" s="191"/>
      <c r="T478" s="195"/>
      <c r="U478" s="167"/>
      <c r="V478" s="196"/>
      <c r="W478" s="199">
        <f t="shared" si="100"/>
        <v>0</v>
      </c>
      <c r="X478" s="344">
        <f>IF(G478&gt;0,HLOOKUP(C478,'Utility Allowances'!$O$33:$S$34,2),0)</f>
        <v>0</v>
      </c>
      <c r="Y478" s="345">
        <f t="shared" si="101"/>
        <v>0</v>
      </c>
      <c r="Z478" s="168">
        <f t="shared" si="102"/>
        <v>0</v>
      </c>
      <c r="AA478" s="346">
        <f t="shared" si="103"/>
        <v>0</v>
      </c>
      <c r="AB478" s="344">
        <f>IF(Y478&gt;0,VLOOKUP($Y478,'Reference Data 2'!$B$7:$C$71,2),0)</f>
        <v>0</v>
      </c>
      <c r="AC478" s="347">
        <f t="shared" si="104"/>
        <v>0</v>
      </c>
      <c r="AD478" s="348">
        <f t="shared" si="105"/>
        <v>0</v>
      </c>
      <c r="AE478" s="349">
        <f>IF(Y478&gt;0,VLOOKUP($Y478,'Reference Data 2'!$B$9:$D$71,3),0)</f>
        <v>0</v>
      </c>
      <c r="AF478" s="347">
        <f t="shared" si="106"/>
        <v>0</v>
      </c>
      <c r="AG478" s="346">
        <f t="shared" si="107"/>
        <v>0</v>
      </c>
      <c r="AH478" s="350">
        <f t="shared" si="108"/>
        <v>0</v>
      </c>
      <c r="AI478" s="351">
        <f t="shared" si="109"/>
        <v>0</v>
      </c>
      <c r="AJ478" s="352">
        <f t="shared" si="110"/>
        <v>0</v>
      </c>
      <c r="AK478" s="349">
        <f>IF(AA478&gt;0,VLOOKUP(C478,'Reference Data 1'!$N$13:$O$17,2),0)</f>
        <v>0</v>
      </c>
      <c r="AL478" s="346">
        <f t="shared" si="111"/>
        <v>0</v>
      </c>
      <c r="AM478" s="353">
        <f t="shared" si="112"/>
        <v>0</v>
      </c>
      <c r="AN478" s="354">
        <f t="shared" si="113"/>
        <v>0</v>
      </c>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3"/>
      <c r="BY478" s="23"/>
      <c r="BZ478" s="23"/>
      <c r="CA478" s="23"/>
      <c r="CB478" s="23"/>
      <c r="CC478" s="23"/>
      <c r="CD478" s="23"/>
      <c r="CE478" s="23"/>
      <c r="CF478" s="23"/>
      <c r="CG478" s="23"/>
      <c r="CH478" s="23"/>
      <c r="CI478" s="23"/>
      <c r="CJ478" s="23"/>
      <c r="CK478" s="23"/>
      <c r="CL478" s="23"/>
      <c r="CM478" s="23"/>
      <c r="CN478" s="23"/>
      <c r="CO478" s="23"/>
      <c r="CP478" s="23"/>
      <c r="CQ478" s="23"/>
      <c r="CR478" s="23"/>
      <c r="CS478" s="23"/>
      <c r="CT478" s="23"/>
      <c r="CU478" s="23"/>
      <c r="CV478" s="23"/>
      <c r="CW478" s="23"/>
      <c r="CX478" s="23"/>
      <c r="CY478" s="23"/>
      <c r="CZ478" s="23"/>
      <c r="DA478" s="23"/>
      <c r="DB478" s="23"/>
      <c r="DC478" s="23"/>
      <c r="DD478" s="23"/>
      <c r="DE478" s="23"/>
      <c r="DF478" s="23"/>
      <c r="DG478" s="23"/>
      <c r="DH478" s="23"/>
      <c r="DI478" s="23"/>
      <c r="DJ478" s="23"/>
      <c r="DK478" s="23"/>
      <c r="DL478" s="23"/>
      <c r="DM478" s="23"/>
      <c r="DN478" s="23"/>
      <c r="DO478" s="23"/>
      <c r="DP478" s="23"/>
      <c r="DQ478" s="23"/>
      <c r="DR478" s="23"/>
      <c r="DS478" s="23"/>
      <c r="DT478" s="23"/>
      <c r="DU478" s="23"/>
      <c r="DV478" s="23"/>
      <c r="DW478" s="23"/>
      <c r="DX478" s="23"/>
      <c r="DY478" s="23"/>
      <c r="DZ478" s="23"/>
      <c r="EA478" s="23"/>
      <c r="EB478" s="23"/>
      <c r="EC478" s="23"/>
      <c r="ED478" s="23"/>
      <c r="EE478" s="23"/>
      <c r="EF478" s="23"/>
      <c r="EG478" s="23"/>
      <c r="EH478" s="23"/>
      <c r="EI478" s="23"/>
      <c r="EJ478" s="23"/>
      <c r="EK478" s="23"/>
      <c r="EL478" s="23"/>
      <c r="EM478" s="23"/>
      <c r="EN478" s="23"/>
      <c r="EO478" s="23"/>
      <c r="EP478" s="23"/>
      <c r="EQ478" s="23"/>
      <c r="ER478" s="23"/>
      <c r="ES478" s="23"/>
      <c r="ET478" s="23"/>
      <c r="EU478" s="23"/>
      <c r="EV478" s="23"/>
      <c r="EW478" s="23"/>
      <c r="EX478" s="23"/>
      <c r="EY478" s="23"/>
      <c r="EZ478" s="23"/>
      <c r="FA478" s="23"/>
      <c r="FB478" s="23"/>
      <c r="FC478" s="23"/>
      <c r="FD478" s="23"/>
      <c r="FE478" s="23"/>
      <c r="FF478" s="23"/>
      <c r="FG478" s="23"/>
      <c r="FH478" s="23"/>
      <c r="FI478" s="23"/>
      <c r="FJ478" s="23"/>
      <c r="FK478" s="23"/>
      <c r="FL478" s="23"/>
      <c r="FM478" s="23"/>
      <c r="FN478" s="23"/>
      <c r="FO478" s="23"/>
      <c r="FP478" s="23"/>
      <c r="FQ478" s="23"/>
      <c r="FR478" s="23"/>
      <c r="FS478" s="23"/>
      <c r="FT478" s="23"/>
      <c r="FU478" s="23"/>
      <c r="FV478" s="23"/>
      <c r="FW478" s="23"/>
      <c r="FX478" s="23"/>
      <c r="FY478" s="23"/>
      <c r="FZ478" s="23"/>
      <c r="GA478" s="23"/>
      <c r="GB478" s="23"/>
      <c r="GC478" s="23"/>
      <c r="GD478" s="23"/>
      <c r="GE478" s="23"/>
      <c r="GF478" s="23"/>
      <c r="GG478" s="23"/>
      <c r="GH478" s="23"/>
      <c r="GI478" s="23"/>
      <c r="GJ478" s="23"/>
      <c r="GK478" s="23"/>
      <c r="GL478" s="23"/>
      <c r="GM478" s="23"/>
      <c r="GN478" s="23"/>
      <c r="GO478" s="23"/>
      <c r="GP478" s="23"/>
      <c r="GQ478" s="23"/>
      <c r="GR478" s="23"/>
      <c r="GS478" s="23"/>
      <c r="GT478" s="23"/>
      <c r="GU478" s="23"/>
      <c r="GV478" s="23"/>
      <c r="GW478" s="23"/>
      <c r="GX478" s="23"/>
      <c r="GY478" s="23"/>
      <c r="GZ478" s="23"/>
      <c r="HA478" s="23"/>
      <c r="HB478" s="23"/>
      <c r="HC478" s="23"/>
      <c r="HD478" s="23"/>
      <c r="HE478" s="23"/>
      <c r="HF478" s="23"/>
      <c r="HG478" s="23"/>
      <c r="HH478" s="23"/>
      <c r="HI478" s="23"/>
      <c r="HJ478" s="23"/>
      <c r="HK478" s="23"/>
    </row>
    <row r="479" spans="1:219" ht="13.9" customHeight="1">
      <c r="A479" s="392"/>
      <c r="B479" s="160"/>
      <c r="C479" s="161"/>
      <c r="D479" s="161"/>
      <c r="E479" s="255"/>
      <c r="F479" s="396">
        <v>0</v>
      </c>
      <c r="G479" s="181"/>
      <c r="H479" s="186"/>
      <c r="I479" s="162"/>
      <c r="J479" s="163"/>
      <c r="K479" s="164"/>
      <c r="L479" s="164"/>
      <c r="M479" s="187"/>
      <c r="N479" s="458"/>
      <c r="O479" s="463"/>
      <c r="P479" s="190"/>
      <c r="Q479" s="165"/>
      <c r="R479" s="166"/>
      <c r="S479" s="191"/>
      <c r="T479" s="195"/>
      <c r="U479" s="167"/>
      <c r="V479" s="196"/>
      <c r="W479" s="199">
        <f t="shared" si="100"/>
        <v>0</v>
      </c>
      <c r="X479" s="344">
        <f>IF(G479&gt;0,HLOOKUP(C479,'Utility Allowances'!$O$33:$S$34,2),0)</f>
        <v>0</v>
      </c>
      <c r="Y479" s="345">
        <f t="shared" si="101"/>
        <v>0</v>
      </c>
      <c r="Z479" s="168">
        <f t="shared" si="102"/>
        <v>0</v>
      </c>
      <c r="AA479" s="346">
        <f t="shared" si="103"/>
        <v>0</v>
      </c>
      <c r="AB479" s="344">
        <f>IF(Y479&gt;0,VLOOKUP($Y479,'Reference Data 2'!$B$7:$C$71,2),0)</f>
        <v>0</v>
      </c>
      <c r="AC479" s="347">
        <f t="shared" si="104"/>
        <v>0</v>
      </c>
      <c r="AD479" s="348">
        <f t="shared" si="105"/>
        <v>0</v>
      </c>
      <c r="AE479" s="349">
        <f>IF(Y479&gt;0,VLOOKUP($Y479,'Reference Data 2'!$B$9:$D$71,3),0)</f>
        <v>0</v>
      </c>
      <c r="AF479" s="347">
        <f t="shared" si="106"/>
        <v>0</v>
      </c>
      <c r="AG479" s="346">
        <f t="shared" si="107"/>
        <v>0</v>
      </c>
      <c r="AH479" s="350">
        <f t="shared" si="108"/>
        <v>0</v>
      </c>
      <c r="AI479" s="351">
        <f t="shared" si="109"/>
        <v>0</v>
      </c>
      <c r="AJ479" s="352">
        <f t="shared" si="110"/>
        <v>0</v>
      </c>
      <c r="AK479" s="349">
        <f>IF(AA479&gt;0,VLOOKUP(C479,'Reference Data 1'!$N$13:$O$17,2),0)</f>
        <v>0</v>
      </c>
      <c r="AL479" s="346">
        <f t="shared" si="111"/>
        <v>0</v>
      </c>
      <c r="AM479" s="353">
        <f t="shared" si="112"/>
        <v>0</v>
      </c>
      <c r="AN479" s="354">
        <f t="shared" si="113"/>
        <v>0</v>
      </c>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3"/>
      <c r="BY479" s="23"/>
      <c r="BZ479" s="23"/>
      <c r="CA479" s="23"/>
      <c r="CB479" s="23"/>
      <c r="CC479" s="23"/>
      <c r="CD479" s="23"/>
      <c r="CE479" s="23"/>
      <c r="CF479" s="23"/>
      <c r="CG479" s="23"/>
      <c r="CH479" s="23"/>
      <c r="CI479" s="23"/>
      <c r="CJ479" s="23"/>
      <c r="CK479" s="23"/>
      <c r="CL479" s="23"/>
      <c r="CM479" s="23"/>
      <c r="CN479" s="23"/>
      <c r="CO479" s="23"/>
      <c r="CP479" s="23"/>
      <c r="CQ479" s="23"/>
      <c r="CR479" s="23"/>
      <c r="CS479" s="23"/>
      <c r="CT479" s="23"/>
      <c r="CU479" s="23"/>
      <c r="CV479" s="23"/>
      <c r="CW479" s="23"/>
      <c r="CX479" s="23"/>
      <c r="CY479" s="23"/>
      <c r="CZ479" s="23"/>
      <c r="DA479" s="23"/>
      <c r="DB479" s="23"/>
      <c r="DC479" s="23"/>
      <c r="DD479" s="23"/>
      <c r="DE479" s="23"/>
      <c r="DF479" s="23"/>
      <c r="DG479" s="23"/>
      <c r="DH479" s="23"/>
      <c r="DI479" s="23"/>
      <c r="DJ479" s="23"/>
      <c r="DK479" s="23"/>
      <c r="DL479" s="23"/>
      <c r="DM479" s="23"/>
      <c r="DN479" s="23"/>
      <c r="DO479" s="23"/>
      <c r="DP479" s="23"/>
      <c r="DQ479" s="23"/>
      <c r="DR479" s="23"/>
      <c r="DS479" s="23"/>
      <c r="DT479" s="23"/>
      <c r="DU479" s="23"/>
      <c r="DV479" s="23"/>
      <c r="DW479" s="23"/>
      <c r="DX479" s="23"/>
      <c r="DY479" s="23"/>
      <c r="DZ479" s="23"/>
      <c r="EA479" s="23"/>
      <c r="EB479" s="23"/>
      <c r="EC479" s="23"/>
      <c r="ED479" s="23"/>
      <c r="EE479" s="23"/>
      <c r="EF479" s="23"/>
      <c r="EG479" s="23"/>
      <c r="EH479" s="23"/>
      <c r="EI479" s="23"/>
      <c r="EJ479" s="23"/>
      <c r="EK479" s="23"/>
      <c r="EL479" s="23"/>
      <c r="EM479" s="23"/>
      <c r="EN479" s="23"/>
      <c r="EO479" s="23"/>
      <c r="EP479" s="23"/>
      <c r="EQ479" s="23"/>
      <c r="ER479" s="23"/>
      <c r="ES479" s="23"/>
      <c r="ET479" s="23"/>
      <c r="EU479" s="23"/>
      <c r="EV479" s="23"/>
      <c r="EW479" s="23"/>
      <c r="EX479" s="23"/>
      <c r="EY479" s="23"/>
      <c r="EZ479" s="23"/>
      <c r="FA479" s="23"/>
      <c r="FB479" s="23"/>
      <c r="FC479" s="23"/>
      <c r="FD479" s="23"/>
      <c r="FE479" s="23"/>
      <c r="FF479" s="23"/>
      <c r="FG479" s="23"/>
      <c r="FH479" s="23"/>
      <c r="FI479" s="23"/>
      <c r="FJ479" s="23"/>
      <c r="FK479" s="23"/>
      <c r="FL479" s="23"/>
      <c r="FM479" s="23"/>
      <c r="FN479" s="23"/>
      <c r="FO479" s="23"/>
      <c r="FP479" s="23"/>
      <c r="FQ479" s="23"/>
      <c r="FR479" s="23"/>
      <c r="FS479" s="23"/>
      <c r="FT479" s="23"/>
      <c r="FU479" s="23"/>
      <c r="FV479" s="23"/>
      <c r="FW479" s="23"/>
      <c r="FX479" s="23"/>
      <c r="FY479" s="23"/>
      <c r="FZ479" s="23"/>
      <c r="GA479" s="23"/>
      <c r="GB479" s="23"/>
      <c r="GC479" s="23"/>
      <c r="GD479" s="23"/>
      <c r="GE479" s="23"/>
      <c r="GF479" s="23"/>
      <c r="GG479" s="23"/>
      <c r="GH479" s="23"/>
      <c r="GI479" s="23"/>
      <c r="GJ479" s="23"/>
      <c r="GK479" s="23"/>
      <c r="GL479" s="23"/>
      <c r="GM479" s="23"/>
      <c r="GN479" s="23"/>
      <c r="GO479" s="23"/>
      <c r="GP479" s="23"/>
      <c r="GQ479" s="23"/>
      <c r="GR479" s="23"/>
      <c r="GS479" s="23"/>
      <c r="GT479" s="23"/>
      <c r="GU479" s="23"/>
      <c r="GV479" s="23"/>
      <c r="GW479" s="23"/>
      <c r="GX479" s="23"/>
      <c r="GY479" s="23"/>
      <c r="GZ479" s="23"/>
      <c r="HA479" s="23"/>
      <c r="HB479" s="23"/>
      <c r="HC479" s="23"/>
      <c r="HD479" s="23"/>
      <c r="HE479" s="23"/>
      <c r="HF479" s="23"/>
      <c r="HG479" s="23"/>
      <c r="HH479" s="23"/>
      <c r="HI479" s="23"/>
      <c r="HJ479" s="23"/>
      <c r="HK479" s="23"/>
    </row>
    <row r="480" spans="1:219" ht="13.9" customHeight="1">
      <c r="A480" s="392"/>
      <c r="B480" s="160"/>
      <c r="C480" s="161"/>
      <c r="D480" s="161"/>
      <c r="E480" s="255"/>
      <c r="F480" s="396">
        <v>0</v>
      </c>
      <c r="G480" s="181"/>
      <c r="H480" s="186"/>
      <c r="I480" s="162"/>
      <c r="J480" s="163"/>
      <c r="K480" s="164"/>
      <c r="L480" s="164"/>
      <c r="M480" s="187"/>
      <c r="N480" s="458"/>
      <c r="O480" s="463"/>
      <c r="P480" s="190"/>
      <c r="Q480" s="165"/>
      <c r="R480" s="166"/>
      <c r="S480" s="191"/>
      <c r="T480" s="195"/>
      <c r="U480" s="167"/>
      <c r="V480" s="196"/>
      <c r="W480" s="199">
        <f t="shared" si="100"/>
        <v>0</v>
      </c>
      <c r="X480" s="344">
        <f>IF(G480&gt;0,HLOOKUP(C480,'Utility Allowances'!$O$33:$S$34,2),0)</f>
        <v>0</v>
      </c>
      <c r="Y480" s="345">
        <f t="shared" si="101"/>
        <v>0</v>
      </c>
      <c r="Z480" s="168">
        <f t="shared" si="102"/>
        <v>0</v>
      </c>
      <c r="AA480" s="346">
        <f t="shared" si="103"/>
        <v>0</v>
      </c>
      <c r="AB480" s="344">
        <f>IF(Y480&gt;0,VLOOKUP($Y480,'Reference Data 2'!$B$7:$C$71,2),0)</f>
        <v>0</v>
      </c>
      <c r="AC480" s="347">
        <f t="shared" si="104"/>
        <v>0</v>
      </c>
      <c r="AD480" s="348">
        <f t="shared" si="105"/>
        <v>0</v>
      </c>
      <c r="AE480" s="349">
        <f>IF(Y480&gt;0,VLOOKUP($Y480,'Reference Data 2'!$B$9:$D$71,3),0)</f>
        <v>0</v>
      </c>
      <c r="AF480" s="347">
        <f t="shared" si="106"/>
        <v>0</v>
      </c>
      <c r="AG480" s="346">
        <f t="shared" si="107"/>
        <v>0</v>
      </c>
      <c r="AH480" s="350">
        <f t="shared" si="108"/>
        <v>0</v>
      </c>
      <c r="AI480" s="351">
        <f t="shared" si="109"/>
        <v>0</v>
      </c>
      <c r="AJ480" s="352">
        <f t="shared" si="110"/>
        <v>0</v>
      </c>
      <c r="AK480" s="349">
        <f>IF(AA480&gt;0,VLOOKUP(C480,'Reference Data 1'!$N$13:$O$17,2),0)</f>
        <v>0</v>
      </c>
      <c r="AL480" s="346">
        <f t="shared" si="111"/>
        <v>0</v>
      </c>
      <c r="AM480" s="353">
        <f t="shared" si="112"/>
        <v>0</v>
      </c>
      <c r="AN480" s="354">
        <f t="shared" si="113"/>
        <v>0</v>
      </c>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c r="BU480" s="23"/>
      <c r="BV480" s="23"/>
      <c r="BW480" s="23"/>
      <c r="BX480" s="23"/>
      <c r="BY480" s="23"/>
      <c r="BZ480" s="23"/>
      <c r="CA480" s="23"/>
      <c r="CB480" s="23"/>
      <c r="CC480" s="23"/>
      <c r="CD480" s="23"/>
      <c r="CE480" s="23"/>
      <c r="CF480" s="23"/>
      <c r="CG480" s="23"/>
      <c r="CH480" s="23"/>
      <c r="CI480" s="23"/>
      <c r="CJ480" s="23"/>
      <c r="CK480" s="23"/>
      <c r="CL480" s="23"/>
      <c r="CM480" s="23"/>
      <c r="CN480" s="23"/>
      <c r="CO480" s="23"/>
      <c r="CP480" s="23"/>
      <c r="CQ480" s="23"/>
      <c r="CR480" s="23"/>
      <c r="CS480" s="23"/>
      <c r="CT480" s="23"/>
      <c r="CU480" s="23"/>
      <c r="CV480" s="23"/>
      <c r="CW480" s="23"/>
      <c r="CX480" s="23"/>
      <c r="CY480" s="23"/>
      <c r="CZ480" s="23"/>
      <c r="DA480" s="23"/>
      <c r="DB480" s="23"/>
      <c r="DC480" s="23"/>
      <c r="DD480" s="23"/>
      <c r="DE480" s="23"/>
      <c r="DF480" s="23"/>
      <c r="DG480" s="23"/>
      <c r="DH480" s="23"/>
      <c r="DI480" s="23"/>
      <c r="DJ480" s="23"/>
      <c r="DK480" s="23"/>
      <c r="DL480" s="23"/>
      <c r="DM480" s="23"/>
      <c r="DN480" s="23"/>
      <c r="DO480" s="23"/>
      <c r="DP480" s="23"/>
      <c r="DQ480" s="23"/>
      <c r="DR480" s="23"/>
      <c r="DS480" s="23"/>
      <c r="DT480" s="23"/>
      <c r="DU480" s="23"/>
      <c r="DV480" s="23"/>
      <c r="DW480" s="23"/>
      <c r="DX480" s="23"/>
      <c r="DY480" s="23"/>
      <c r="DZ480" s="23"/>
      <c r="EA480" s="23"/>
      <c r="EB480" s="23"/>
      <c r="EC480" s="23"/>
      <c r="ED480" s="23"/>
      <c r="EE480" s="23"/>
      <c r="EF480" s="23"/>
      <c r="EG480" s="23"/>
      <c r="EH480" s="23"/>
      <c r="EI480" s="23"/>
      <c r="EJ480" s="23"/>
      <c r="EK480" s="23"/>
      <c r="EL480" s="23"/>
      <c r="EM480" s="23"/>
      <c r="EN480" s="23"/>
      <c r="EO480" s="23"/>
      <c r="EP480" s="23"/>
      <c r="EQ480" s="23"/>
      <c r="ER480" s="23"/>
      <c r="ES480" s="23"/>
      <c r="ET480" s="23"/>
      <c r="EU480" s="23"/>
      <c r="EV480" s="23"/>
      <c r="EW480" s="23"/>
      <c r="EX480" s="23"/>
      <c r="EY480" s="23"/>
      <c r="EZ480" s="23"/>
      <c r="FA480" s="23"/>
      <c r="FB480" s="23"/>
      <c r="FC480" s="23"/>
      <c r="FD480" s="23"/>
      <c r="FE480" s="23"/>
      <c r="FF480" s="23"/>
      <c r="FG480" s="23"/>
      <c r="FH480" s="23"/>
      <c r="FI480" s="23"/>
      <c r="FJ480" s="23"/>
      <c r="FK480" s="23"/>
      <c r="FL480" s="23"/>
      <c r="FM480" s="23"/>
      <c r="FN480" s="23"/>
      <c r="FO480" s="23"/>
      <c r="FP480" s="23"/>
      <c r="FQ480" s="23"/>
      <c r="FR480" s="23"/>
      <c r="FS480" s="23"/>
      <c r="FT480" s="23"/>
      <c r="FU480" s="23"/>
      <c r="FV480" s="23"/>
      <c r="FW480" s="23"/>
      <c r="FX480" s="23"/>
      <c r="FY480" s="23"/>
      <c r="FZ480" s="23"/>
      <c r="GA480" s="23"/>
      <c r="GB480" s="23"/>
      <c r="GC480" s="23"/>
      <c r="GD480" s="23"/>
      <c r="GE480" s="23"/>
      <c r="GF480" s="23"/>
      <c r="GG480" s="23"/>
      <c r="GH480" s="23"/>
      <c r="GI480" s="23"/>
      <c r="GJ480" s="23"/>
      <c r="GK480" s="23"/>
      <c r="GL480" s="23"/>
      <c r="GM480" s="23"/>
      <c r="GN480" s="23"/>
      <c r="GO480" s="23"/>
      <c r="GP480" s="23"/>
      <c r="GQ480" s="23"/>
      <c r="GR480" s="23"/>
      <c r="GS480" s="23"/>
      <c r="GT480" s="23"/>
      <c r="GU480" s="23"/>
      <c r="GV480" s="23"/>
      <c r="GW480" s="23"/>
      <c r="GX480" s="23"/>
      <c r="GY480" s="23"/>
      <c r="GZ480" s="23"/>
      <c r="HA480" s="23"/>
      <c r="HB480" s="23"/>
      <c r="HC480" s="23"/>
      <c r="HD480" s="23"/>
      <c r="HE480" s="23"/>
      <c r="HF480" s="23"/>
      <c r="HG480" s="23"/>
      <c r="HH480" s="23"/>
      <c r="HI480" s="23"/>
      <c r="HJ480" s="23"/>
      <c r="HK480" s="23"/>
    </row>
    <row r="481" spans="1:219" ht="13.9" customHeight="1">
      <c r="A481" s="392"/>
      <c r="B481" s="160"/>
      <c r="C481" s="161"/>
      <c r="D481" s="161"/>
      <c r="E481" s="255"/>
      <c r="F481" s="396">
        <v>0</v>
      </c>
      <c r="G481" s="181"/>
      <c r="H481" s="186"/>
      <c r="I481" s="162"/>
      <c r="J481" s="163"/>
      <c r="K481" s="164"/>
      <c r="L481" s="164"/>
      <c r="M481" s="187"/>
      <c r="N481" s="458"/>
      <c r="O481" s="463"/>
      <c r="P481" s="190"/>
      <c r="Q481" s="165"/>
      <c r="R481" s="166"/>
      <c r="S481" s="191"/>
      <c r="T481" s="195"/>
      <c r="U481" s="167"/>
      <c r="V481" s="196"/>
      <c r="W481" s="199">
        <f t="shared" si="100"/>
        <v>0</v>
      </c>
      <c r="X481" s="344">
        <f>IF(G481&gt;0,HLOOKUP(C481,'Utility Allowances'!$O$33:$S$34,2),0)</f>
        <v>0</v>
      </c>
      <c r="Y481" s="345">
        <f t="shared" si="101"/>
        <v>0</v>
      </c>
      <c r="Z481" s="168">
        <f t="shared" si="102"/>
        <v>0</v>
      </c>
      <c r="AA481" s="346">
        <f t="shared" si="103"/>
        <v>0</v>
      </c>
      <c r="AB481" s="344">
        <f>IF(Y481&gt;0,VLOOKUP($Y481,'Reference Data 2'!$B$7:$C$71,2),0)</f>
        <v>0</v>
      </c>
      <c r="AC481" s="347">
        <f t="shared" si="104"/>
        <v>0</v>
      </c>
      <c r="AD481" s="348">
        <f t="shared" si="105"/>
        <v>0</v>
      </c>
      <c r="AE481" s="349">
        <f>IF(Y481&gt;0,VLOOKUP($Y481,'Reference Data 2'!$B$9:$D$71,3),0)</f>
        <v>0</v>
      </c>
      <c r="AF481" s="347">
        <f t="shared" si="106"/>
        <v>0</v>
      </c>
      <c r="AG481" s="346">
        <f t="shared" si="107"/>
        <v>0</v>
      </c>
      <c r="AH481" s="350">
        <f t="shared" si="108"/>
        <v>0</v>
      </c>
      <c r="AI481" s="351">
        <f t="shared" si="109"/>
        <v>0</v>
      </c>
      <c r="AJ481" s="352">
        <f t="shared" si="110"/>
        <v>0</v>
      </c>
      <c r="AK481" s="349">
        <f>IF(AA481&gt;0,VLOOKUP(C481,'Reference Data 1'!$N$13:$O$17,2),0)</f>
        <v>0</v>
      </c>
      <c r="AL481" s="346">
        <f t="shared" si="111"/>
        <v>0</v>
      </c>
      <c r="AM481" s="353">
        <f t="shared" si="112"/>
        <v>0</v>
      </c>
      <c r="AN481" s="354">
        <f t="shared" si="113"/>
        <v>0</v>
      </c>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3"/>
      <c r="CC481" s="23"/>
      <c r="CD481" s="23"/>
      <c r="CE481" s="23"/>
      <c r="CF481" s="23"/>
      <c r="CG481" s="23"/>
      <c r="CH481" s="23"/>
      <c r="CI481" s="23"/>
      <c r="CJ481" s="23"/>
      <c r="CK481" s="23"/>
      <c r="CL481" s="23"/>
      <c r="CM481" s="23"/>
      <c r="CN481" s="23"/>
      <c r="CO481" s="23"/>
      <c r="CP481" s="23"/>
      <c r="CQ481" s="23"/>
      <c r="CR481" s="23"/>
      <c r="CS481" s="23"/>
      <c r="CT481" s="23"/>
      <c r="CU481" s="23"/>
      <c r="CV481" s="23"/>
      <c r="CW481" s="23"/>
      <c r="CX481" s="23"/>
      <c r="CY481" s="23"/>
      <c r="CZ481" s="23"/>
      <c r="DA481" s="23"/>
      <c r="DB481" s="23"/>
      <c r="DC481" s="23"/>
      <c r="DD481" s="23"/>
      <c r="DE481" s="23"/>
      <c r="DF481" s="23"/>
      <c r="DG481" s="23"/>
      <c r="DH481" s="23"/>
      <c r="DI481" s="23"/>
      <c r="DJ481" s="23"/>
      <c r="DK481" s="23"/>
      <c r="DL481" s="23"/>
      <c r="DM481" s="23"/>
      <c r="DN481" s="23"/>
      <c r="DO481" s="23"/>
      <c r="DP481" s="23"/>
      <c r="DQ481" s="23"/>
      <c r="DR481" s="23"/>
      <c r="DS481" s="23"/>
      <c r="DT481" s="23"/>
      <c r="DU481" s="23"/>
      <c r="DV481" s="23"/>
      <c r="DW481" s="23"/>
      <c r="DX481" s="23"/>
      <c r="DY481" s="23"/>
      <c r="DZ481" s="23"/>
      <c r="EA481" s="23"/>
      <c r="EB481" s="23"/>
      <c r="EC481" s="23"/>
      <c r="ED481" s="23"/>
      <c r="EE481" s="23"/>
      <c r="EF481" s="23"/>
      <c r="EG481" s="23"/>
      <c r="EH481" s="23"/>
      <c r="EI481" s="23"/>
      <c r="EJ481" s="23"/>
      <c r="EK481" s="23"/>
      <c r="EL481" s="23"/>
      <c r="EM481" s="23"/>
      <c r="EN481" s="23"/>
      <c r="EO481" s="23"/>
      <c r="EP481" s="23"/>
      <c r="EQ481" s="23"/>
      <c r="ER481" s="23"/>
      <c r="ES481" s="23"/>
      <c r="ET481" s="23"/>
      <c r="EU481" s="23"/>
      <c r="EV481" s="23"/>
      <c r="EW481" s="23"/>
      <c r="EX481" s="23"/>
      <c r="EY481" s="23"/>
      <c r="EZ481" s="23"/>
      <c r="FA481" s="23"/>
      <c r="FB481" s="23"/>
      <c r="FC481" s="23"/>
      <c r="FD481" s="23"/>
      <c r="FE481" s="23"/>
      <c r="FF481" s="23"/>
      <c r="FG481" s="23"/>
      <c r="FH481" s="23"/>
      <c r="FI481" s="23"/>
      <c r="FJ481" s="23"/>
      <c r="FK481" s="23"/>
      <c r="FL481" s="23"/>
      <c r="FM481" s="23"/>
      <c r="FN481" s="23"/>
      <c r="FO481" s="23"/>
      <c r="FP481" s="23"/>
      <c r="FQ481" s="23"/>
      <c r="FR481" s="23"/>
      <c r="FS481" s="23"/>
      <c r="FT481" s="23"/>
      <c r="FU481" s="23"/>
      <c r="FV481" s="23"/>
      <c r="FW481" s="23"/>
      <c r="FX481" s="23"/>
      <c r="FY481" s="23"/>
      <c r="FZ481" s="23"/>
      <c r="GA481" s="23"/>
      <c r="GB481" s="23"/>
      <c r="GC481" s="23"/>
      <c r="GD481" s="23"/>
      <c r="GE481" s="23"/>
      <c r="GF481" s="23"/>
      <c r="GG481" s="23"/>
      <c r="GH481" s="23"/>
      <c r="GI481" s="23"/>
      <c r="GJ481" s="23"/>
      <c r="GK481" s="23"/>
      <c r="GL481" s="23"/>
      <c r="GM481" s="23"/>
      <c r="GN481" s="23"/>
      <c r="GO481" s="23"/>
      <c r="GP481" s="23"/>
      <c r="GQ481" s="23"/>
      <c r="GR481" s="23"/>
      <c r="GS481" s="23"/>
      <c r="GT481" s="23"/>
      <c r="GU481" s="23"/>
      <c r="GV481" s="23"/>
      <c r="GW481" s="23"/>
      <c r="GX481" s="23"/>
      <c r="GY481" s="23"/>
      <c r="GZ481" s="23"/>
      <c r="HA481" s="23"/>
      <c r="HB481" s="23"/>
      <c r="HC481" s="23"/>
      <c r="HD481" s="23"/>
      <c r="HE481" s="23"/>
      <c r="HF481" s="23"/>
      <c r="HG481" s="23"/>
      <c r="HH481" s="23"/>
      <c r="HI481" s="23"/>
      <c r="HJ481" s="23"/>
      <c r="HK481" s="23"/>
    </row>
    <row r="482" spans="1:219" ht="13.9" customHeight="1">
      <c r="A482" s="392"/>
      <c r="B482" s="160"/>
      <c r="C482" s="161"/>
      <c r="D482" s="161"/>
      <c r="E482" s="255"/>
      <c r="F482" s="396">
        <v>0</v>
      </c>
      <c r="G482" s="181"/>
      <c r="H482" s="186"/>
      <c r="I482" s="162"/>
      <c r="J482" s="163"/>
      <c r="K482" s="164"/>
      <c r="L482" s="164"/>
      <c r="M482" s="187"/>
      <c r="N482" s="458"/>
      <c r="O482" s="463"/>
      <c r="P482" s="190"/>
      <c r="Q482" s="165"/>
      <c r="R482" s="166"/>
      <c r="S482" s="191"/>
      <c r="T482" s="195"/>
      <c r="U482" s="167"/>
      <c r="V482" s="196"/>
      <c r="W482" s="199">
        <f t="shared" si="100"/>
        <v>0</v>
      </c>
      <c r="X482" s="344">
        <f>IF(G482&gt;0,HLOOKUP(C482,'Utility Allowances'!$O$33:$S$34,2),0)</f>
        <v>0</v>
      </c>
      <c r="Y482" s="345">
        <f t="shared" si="101"/>
        <v>0</v>
      </c>
      <c r="Z482" s="168">
        <f t="shared" si="102"/>
        <v>0</v>
      </c>
      <c r="AA482" s="346">
        <f t="shared" si="103"/>
        <v>0</v>
      </c>
      <c r="AB482" s="344">
        <f>IF(Y482&gt;0,VLOOKUP($Y482,'Reference Data 2'!$B$7:$C$71,2),0)</f>
        <v>0</v>
      </c>
      <c r="AC482" s="347">
        <f t="shared" si="104"/>
        <v>0</v>
      </c>
      <c r="AD482" s="348">
        <f t="shared" si="105"/>
        <v>0</v>
      </c>
      <c r="AE482" s="349">
        <f>IF(Y482&gt;0,VLOOKUP($Y482,'Reference Data 2'!$B$9:$D$71,3),0)</f>
        <v>0</v>
      </c>
      <c r="AF482" s="347">
        <f t="shared" si="106"/>
        <v>0</v>
      </c>
      <c r="AG482" s="346">
        <f t="shared" si="107"/>
        <v>0</v>
      </c>
      <c r="AH482" s="350">
        <f t="shared" si="108"/>
        <v>0</v>
      </c>
      <c r="AI482" s="351">
        <f t="shared" si="109"/>
        <v>0</v>
      </c>
      <c r="AJ482" s="352">
        <f t="shared" si="110"/>
        <v>0</v>
      </c>
      <c r="AK482" s="349">
        <f>IF(AA482&gt;0,VLOOKUP(C482,'Reference Data 1'!$N$13:$O$17,2),0)</f>
        <v>0</v>
      </c>
      <c r="AL482" s="346">
        <f t="shared" si="111"/>
        <v>0</v>
      </c>
      <c r="AM482" s="353">
        <f t="shared" si="112"/>
        <v>0</v>
      </c>
      <c r="AN482" s="354">
        <f t="shared" si="113"/>
        <v>0</v>
      </c>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c r="BU482" s="23"/>
      <c r="BV482" s="23"/>
      <c r="BW482" s="23"/>
      <c r="BX482" s="23"/>
      <c r="BY482" s="23"/>
      <c r="BZ482" s="23"/>
      <c r="CA482" s="23"/>
      <c r="CB482" s="23"/>
      <c r="CC482" s="23"/>
      <c r="CD482" s="23"/>
      <c r="CE482" s="23"/>
      <c r="CF482" s="23"/>
      <c r="CG482" s="23"/>
      <c r="CH482" s="23"/>
      <c r="CI482" s="23"/>
      <c r="CJ482" s="23"/>
      <c r="CK482" s="23"/>
      <c r="CL482" s="23"/>
      <c r="CM482" s="23"/>
      <c r="CN482" s="23"/>
      <c r="CO482" s="23"/>
      <c r="CP482" s="23"/>
      <c r="CQ482" s="23"/>
      <c r="CR482" s="23"/>
      <c r="CS482" s="23"/>
      <c r="CT482" s="23"/>
      <c r="CU482" s="23"/>
      <c r="CV482" s="23"/>
      <c r="CW482" s="23"/>
      <c r="CX482" s="23"/>
      <c r="CY482" s="23"/>
      <c r="CZ482" s="23"/>
      <c r="DA482" s="23"/>
      <c r="DB482" s="23"/>
      <c r="DC482" s="23"/>
      <c r="DD482" s="23"/>
      <c r="DE482" s="23"/>
      <c r="DF482" s="23"/>
      <c r="DG482" s="23"/>
      <c r="DH482" s="23"/>
      <c r="DI482" s="23"/>
      <c r="DJ482" s="23"/>
      <c r="DK482" s="23"/>
      <c r="DL482" s="23"/>
      <c r="DM482" s="23"/>
      <c r="DN482" s="23"/>
      <c r="DO482" s="23"/>
      <c r="DP482" s="23"/>
      <c r="DQ482" s="23"/>
      <c r="DR482" s="23"/>
      <c r="DS482" s="23"/>
      <c r="DT482" s="23"/>
      <c r="DU482" s="23"/>
      <c r="DV482" s="23"/>
      <c r="DW482" s="23"/>
      <c r="DX482" s="23"/>
      <c r="DY482" s="23"/>
      <c r="DZ482" s="23"/>
      <c r="EA482" s="23"/>
      <c r="EB482" s="23"/>
      <c r="EC482" s="23"/>
      <c r="ED482" s="23"/>
      <c r="EE482" s="23"/>
      <c r="EF482" s="23"/>
      <c r="EG482" s="23"/>
      <c r="EH482" s="23"/>
      <c r="EI482" s="23"/>
      <c r="EJ482" s="23"/>
      <c r="EK482" s="23"/>
      <c r="EL482" s="23"/>
      <c r="EM482" s="23"/>
      <c r="EN482" s="23"/>
      <c r="EO482" s="23"/>
      <c r="EP482" s="23"/>
      <c r="EQ482" s="23"/>
      <c r="ER482" s="23"/>
      <c r="ES482" s="23"/>
      <c r="ET482" s="23"/>
      <c r="EU482" s="23"/>
      <c r="EV482" s="23"/>
      <c r="EW482" s="23"/>
      <c r="EX482" s="23"/>
      <c r="EY482" s="23"/>
      <c r="EZ482" s="23"/>
      <c r="FA482" s="23"/>
      <c r="FB482" s="23"/>
      <c r="FC482" s="23"/>
      <c r="FD482" s="23"/>
      <c r="FE482" s="23"/>
      <c r="FF482" s="23"/>
      <c r="FG482" s="23"/>
      <c r="FH482" s="23"/>
      <c r="FI482" s="23"/>
      <c r="FJ482" s="23"/>
      <c r="FK482" s="23"/>
      <c r="FL482" s="23"/>
      <c r="FM482" s="23"/>
      <c r="FN482" s="23"/>
      <c r="FO482" s="23"/>
      <c r="FP482" s="23"/>
      <c r="FQ482" s="23"/>
      <c r="FR482" s="23"/>
      <c r="FS482" s="23"/>
      <c r="FT482" s="23"/>
      <c r="FU482" s="23"/>
      <c r="FV482" s="23"/>
      <c r="FW482" s="23"/>
      <c r="FX482" s="23"/>
      <c r="FY482" s="23"/>
      <c r="FZ482" s="23"/>
      <c r="GA482" s="23"/>
      <c r="GB482" s="23"/>
      <c r="GC482" s="23"/>
      <c r="GD482" s="23"/>
      <c r="GE482" s="23"/>
      <c r="GF482" s="23"/>
      <c r="GG482" s="23"/>
      <c r="GH482" s="23"/>
      <c r="GI482" s="23"/>
      <c r="GJ482" s="23"/>
      <c r="GK482" s="23"/>
      <c r="GL482" s="23"/>
      <c r="GM482" s="23"/>
      <c r="GN482" s="23"/>
      <c r="GO482" s="23"/>
      <c r="GP482" s="23"/>
      <c r="GQ482" s="23"/>
      <c r="GR482" s="23"/>
      <c r="GS482" s="23"/>
      <c r="GT482" s="23"/>
      <c r="GU482" s="23"/>
      <c r="GV482" s="23"/>
      <c r="GW482" s="23"/>
      <c r="GX482" s="23"/>
      <c r="GY482" s="23"/>
      <c r="GZ482" s="23"/>
      <c r="HA482" s="23"/>
      <c r="HB482" s="23"/>
      <c r="HC482" s="23"/>
      <c r="HD482" s="23"/>
      <c r="HE482" s="23"/>
      <c r="HF482" s="23"/>
      <c r="HG482" s="23"/>
      <c r="HH482" s="23"/>
      <c r="HI482" s="23"/>
      <c r="HJ482" s="23"/>
      <c r="HK482" s="23"/>
    </row>
    <row r="483" spans="1:219" ht="13.9" customHeight="1">
      <c r="A483" s="392"/>
      <c r="B483" s="160"/>
      <c r="C483" s="161"/>
      <c r="D483" s="161"/>
      <c r="E483" s="255"/>
      <c r="F483" s="396">
        <v>0</v>
      </c>
      <c r="G483" s="181"/>
      <c r="H483" s="186"/>
      <c r="I483" s="162"/>
      <c r="J483" s="163"/>
      <c r="K483" s="164"/>
      <c r="L483" s="164"/>
      <c r="M483" s="187"/>
      <c r="N483" s="458"/>
      <c r="O483" s="463"/>
      <c r="P483" s="190"/>
      <c r="Q483" s="165"/>
      <c r="R483" s="166"/>
      <c r="S483" s="191"/>
      <c r="T483" s="195"/>
      <c r="U483" s="167"/>
      <c r="V483" s="196"/>
      <c r="W483" s="199">
        <f t="shared" si="100"/>
        <v>0</v>
      </c>
      <c r="X483" s="344">
        <f>IF(G483&gt;0,HLOOKUP(C483,'Utility Allowances'!$O$33:$S$34,2),0)</f>
        <v>0</v>
      </c>
      <c r="Y483" s="345">
        <f t="shared" si="101"/>
        <v>0</v>
      </c>
      <c r="Z483" s="168">
        <f t="shared" si="102"/>
        <v>0</v>
      </c>
      <c r="AA483" s="346">
        <f t="shared" si="103"/>
        <v>0</v>
      </c>
      <c r="AB483" s="344">
        <f>IF(Y483&gt;0,VLOOKUP($Y483,'Reference Data 2'!$B$7:$C$71,2),0)</f>
        <v>0</v>
      </c>
      <c r="AC483" s="347">
        <f t="shared" si="104"/>
        <v>0</v>
      </c>
      <c r="AD483" s="348">
        <f t="shared" si="105"/>
        <v>0</v>
      </c>
      <c r="AE483" s="349">
        <f>IF(Y483&gt;0,VLOOKUP($Y483,'Reference Data 2'!$B$9:$D$71,3),0)</f>
        <v>0</v>
      </c>
      <c r="AF483" s="347">
        <f t="shared" si="106"/>
        <v>0</v>
      </c>
      <c r="AG483" s="346">
        <f t="shared" si="107"/>
        <v>0</v>
      </c>
      <c r="AH483" s="350">
        <f t="shared" si="108"/>
        <v>0</v>
      </c>
      <c r="AI483" s="351">
        <f t="shared" si="109"/>
        <v>0</v>
      </c>
      <c r="AJ483" s="352">
        <f t="shared" si="110"/>
        <v>0</v>
      </c>
      <c r="AK483" s="349">
        <f>IF(AA483&gt;0,VLOOKUP(C483,'Reference Data 1'!$N$13:$O$17,2),0)</f>
        <v>0</v>
      </c>
      <c r="AL483" s="346">
        <f t="shared" si="111"/>
        <v>0</v>
      </c>
      <c r="AM483" s="353">
        <f t="shared" si="112"/>
        <v>0</v>
      </c>
      <c r="AN483" s="354">
        <f t="shared" si="113"/>
        <v>0</v>
      </c>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c r="BU483" s="23"/>
      <c r="BV483" s="23"/>
      <c r="BW483" s="23"/>
      <c r="BX483" s="23"/>
      <c r="BY483" s="23"/>
      <c r="BZ483" s="23"/>
      <c r="CA483" s="23"/>
      <c r="CB483" s="23"/>
      <c r="CC483" s="23"/>
      <c r="CD483" s="23"/>
      <c r="CE483" s="23"/>
      <c r="CF483" s="23"/>
      <c r="CG483" s="23"/>
      <c r="CH483" s="23"/>
      <c r="CI483" s="23"/>
      <c r="CJ483" s="23"/>
      <c r="CK483" s="23"/>
      <c r="CL483" s="23"/>
      <c r="CM483" s="23"/>
      <c r="CN483" s="23"/>
      <c r="CO483" s="23"/>
      <c r="CP483" s="23"/>
      <c r="CQ483" s="23"/>
      <c r="CR483" s="23"/>
      <c r="CS483" s="23"/>
      <c r="CT483" s="23"/>
      <c r="CU483" s="23"/>
      <c r="CV483" s="23"/>
      <c r="CW483" s="23"/>
      <c r="CX483" s="23"/>
      <c r="CY483" s="23"/>
      <c r="CZ483" s="23"/>
      <c r="DA483" s="23"/>
      <c r="DB483" s="23"/>
      <c r="DC483" s="23"/>
      <c r="DD483" s="23"/>
      <c r="DE483" s="23"/>
      <c r="DF483" s="23"/>
      <c r="DG483" s="23"/>
      <c r="DH483" s="23"/>
      <c r="DI483" s="23"/>
      <c r="DJ483" s="23"/>
      <c r="DK483" s="23"/>
      <c r="DL483" s="23"/>
      <c r="DM483" s="23"/>
      <c r="DN483" s="23"/>
      <c r="DO483" s="23"/>
      <c r="DP483" s="23"/>
      <c r="DQ483" s="23"/>
      <c r="DR483" s="23"/>
      <c r="DS483" s="23"/>
      <c r="DT483" s="23"/>
      <c r="DU483" s="23"/>
      <c r="DV483" s="23"/>
      <c r="DW483" s="23"/>
      <c r="DX483" s="23"/>
      <c r="DY483" s="23"/>
      <c r="DZ483" s="23"/>
      <c r="EA483" s="23"/>
      <c r="EB483" s="23"/>
      <c r="EC483" s="23"/>
      <c r="ED483" s="23"/>
      <c r="EE483" s="23"/>
      <c r="EF483" s="23"/>
      <c r="EG483" s="23"/>
      <c r="EH483" s="23"/>
      <c r="EI483" s="23"/>
      <c r="EJ483" s="23"/>
      <c r="EK483" s="23"/>
      <c r="EL483" s="23"/>
      <c r="EM483" s="23"/>
      <c r="EN483" s="23"/>
      <c r="EO483" s="23"/>
      <c r="EP483" s="23"/>
      <c r="EQ483" s="23"/>
      <c r="ER483" s="23"/>
      <c r="ES483" s="23"/>
      <c r="ET483" s="23"/>
      <c r="EU483" s="23"/>
      <c r="EV483" s="23"/>
      <c r="EW483" s="23"/>
      <c r="EX483" s="23"/>
      <c r="EY483" s="23"/>
      <c r="EZ483" s="23"/>
      <c r="FA483" s="23"/>
      <c r="FB483" s="23"/>
      <c r="FC483" s="23"/>
      <c r="FD483" s="23"/>
      <c r="FE483" s="23"/>
      <c r="FF483" s="23"/>
      <c r="FG483" s="23"/>
      <c r="FH483" s="23"/>
      <c r="FI483" s="23"/>
      <c r="FJ483" s="23"/>
      <c r="FK483" s="23"/>
      <c r="FL483" s="23"/>
      <c r="FM483" s="23"/>
      <c r="FN483" s="23"/>
      <c r="FO483" s="23"/>
      <c r="FP483" s="23"/>
      <c r="FQ483" s="23"/>
      <c r="FR483" s="23"/>
      <c r="FS483" s="23"/>
      <c r="FT483" s="23"/>
      <c r="FU483" s="23"/>
      <c r="FV483" s="23"/>
      <c r="FW483" s="23"/>
      <c r="FX483" s="23"/>
      <c r="FY483" s="23"/>
      <c r="FZ483" s="23"/>
      <c r="GA483" s="23"/>
      <c r="GB483" s="23"/>
      <c r="GC483" s="23"/>
      <c r="GD483" s="23"/>
      <c r="GE483" s="23"/>
      <c r="GF483" s="23"/>
      <c r="GG483" s="23"/>
      <c r="GH483" s="23"/>
      <c r="GI483" s="23"/>
      <c r="GJ483" s="23"/>
      <c r="GK483" s="23"/>
      <c r="GL483" s="23"/>
      <c r="GM483" s="23"/>
      <c r="GN483" s="23"/>
      <c r="GO483" s="23"/>
      <c r="GP483" s="23"/>
      <c r="GQ483" s="23"/>
      <c r="GR483" s="23"/>
      <c r="GS483" s="23"/>
      <c r="GT483" s="23"/>
      <c r="GU483" s="23"/>
      <c r="GV483" s="23"/>
      <c r="GW483" s="23"/>
      <c r="GX483" s="23"/>
      <c r="GY483" s="23"/>
      <c r="GZ483" s="23"/>
      <c r="HA483" s="23"/>
      <c r="HB483" s="23"/>
      <c r="HC483" s="23"/>
      <c r="HD483" s="23"/>
      <c r="HE483" s="23"/>
      <c r="HF483" s="23"/>
      <c r="HG483" s="23"/>
      <c r="HH483" s="23"/>
      <c r="HI483" s="23"/>
      <c r="HJ483" s="23"/>
      <c r="HK483" s="23"/>
    </row>
    <row r="484" spans="1:219" ht="13.9" customHeight="1">
      <c r="A484" s="392"/>
      <c r="B484" s="160"/>
      <c r="C484" s="161"/>
      <c r="D484" s="161"/>
      <c r="E484" s="255"/>
      <c r="F484" s="396">
        <v>0</v>
      </c>
      <c r="G484" s="181"/>
      <c r="H484" s="186"/>
      <c r="I484" s="162"/>
      <c r="J484" s="163"/>
      <c r="K484" s="164"/>
      <c r="L484" s="164"/>
      <c r="M484" s="187"/>
      <c r="N484" s="458"/>
      <c r="O484" s="463"/>
      <c r="P484" s="190"/>
      <c r="Q484" s="165"/>
      <c r="R484" s="166"/>
      <c r="S484" s="191"/>
      <c r="T484" s="195"/>
      <c r="U484" s="167"/>
      <c r="V484" s="196"/>
      <c r="W484" s="199">
        <f t="shared" si="100"/>
        <v>0</v>
      </c>
      <c r="X484" s="344">
        <f>IF(G484&gt;0,HLOOKUP(C484,'Utility Allowances'!$O$33:$S$34,2),0)</f>
        <v>0</v>
      </c>
      <c r="Y484" s="345">
        <f t="shared" si="101"/>
        <v>0</v>
      </c>
      <c r="Z484" s="168">
        <f t="shared" si="102"/>
        <v>0</v>
      </c>
      <c r="AA484" s="346">
        <f t="shared" si="103"/>
        <v>0</v>
      </c>
      <c r="AB484" s="344">
        <f>IF(Y484&gt;0,VLOOKUP($Y484,'Reference Data 2'!$B$7:$C$71,2),0)</f>
        <v>0</v>
      </c>
      <c r="AC484" s="347">
        <f t="shared" si="104"/>
        <v>0</v>
      </c>
      <c r="AD484" s="348">
        <f t="shared" si="105"/>
        <v>0</v>
      </c>
      <c r="AE484" s="349">
        <f>IF(Y484&gt;0,VLOOKUP($Y484,'Reference Data 2'!$B$9:$D$71,3),0)</f>
        <v>0</v>
      </c>
      <c r="AF484" s="347">
        <f t="shared" si="106"/>
        <v>0</v>
      </c>
      <c r="AG484" s="346">
        <f t="shared" si="107"/>
        <v>0</v>
      </c>
      <c r="AH484" s="350">
        <f t="shared" si="108"/>
        <v>0</v>
      </c>
      <c r="AI484" s="351">
        <f t="shared" si="109"/>
        <v>0</v>
      </c>
      <c r="AJ484" s="352">
        <f t="shared" si="110"/>
        <v>0</v>
      </c>
      <c r="AK484" s="349">
        <f>IF(AA484&gt;0,VLOOKUP(C484,'Reference Data 1'!$N$13:$O$17,2),0)</f>
        <v>0</v>
      </c>
      <c r="AL484" s="346">
        <f t="shared" si="111"/>
        <v>0</v>
      </c>
      <c r="AM484" s="353">
        <f t="shared" si="112"/>
        <v>0</v>
      </c>
      <c r="AN484" s="354">
        <f t="shared" si="113"/>
        <v>0</v>
      </c>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23"/>
      <c r="DD484" s="23"/>
      <c r="DE484" s="23"/>
      <c r="DF484" s="23"/>
      <c r="DG484" s="23"/>
      <c r="DH484" s="23"/>
      <c r="DI484" s="23"/>
      <c r="DJ484" s="23"/>
      <c r="DK484" s="23"/>
      <c r="DL484" s="23"/>
      <c r="DM484" s="23"/>
      <c r="DN484" s="23"/>
      <c r="DO484" s="23"/>
      <c r="DP484" s="23"/>
      <c r="DQ484" s="23"/>
      <c r="DR484" s="23"/>
      <c r="DS484" s="23"/>
      <c r="DT484" s="23"/>
      <c r="DU484" s="23"/>
      <c r="DV484" s="23"/>
      <c r="DW484" s="23"/>
      <c r="DX484" s="23"/>
      <c r="DY484" s="23"/>
      <c r="DZ484" s="23"/>
      <c r="EA484" s="23"/>
      <c r="EB484" s="23"/>
      <c r="EC484" s="23"/>
      <c r="ED484" s="23"/>
      <c r="EE484" s="23"/>
      <c r="EF484" s="23"/>
      <c r="EG484" s="23"/>
      <c r="EH484" s="23"/>
      <c r="EI484" s="23"/>
      <c r="EJ484" s="23"/>
      <c r="EK484" s="23"/>
      <c r="EL484" s="23"/>
      <c r="EM484" s="23"/>
      <c r="EN484" s="23"/>
      <c r="EO484" s="23"/>
      <c r="EP484" s="23"/>
      <c r="EQ484" s="23"/>
      <c r="ER484" s="23"/>
      <c r="ES484" s="23"/>
      <c r="ET484" s="23"/>
      <c r="EU484" s="23"/>
      <c r="EV484" s="23"/>
      <c r="EW484" s="23"/>
      <c r="EX484" s="23"/>
      <c r="EY484" s="23"/>
      <c r="EZ484" s="23"/>
      <c r="FA484" s="23"/>
      <c r="FB484" s="23"/>
      <c r="FC484" s="23"/>
      <c r="FD484" s="23"/>
      <c r="FE484" s="23"/>
      <c r="FF484" s="23"/>
      <c r="FG484" s="23"/>
      <c r="FH484" s="23"/>
      <c r="FI484" s="23"/>
      <c r="FJ484" s="23"/>
      <c r="FK484" s="23"/>
      <c r="FL484" s="23"/>
      <c r="FM484" s="23"/>
      <c r="FN484" s="23"/>
      <c r="FO484" s="23"/>
      <c r="FP484" s="23"/>
      <c r="FQ484" s="23"/>
      <c r="FR484" s="23"/>
      <c r="FS484" s="23"/>
      <c r="FT484" s="23"/>
      <c r="FU484" s="23"/>
      <c r="FV484" s="23"/>
      <c r="FW484" s="23"/>
      <c r="FX484" s="23"/>
      <c r="FY484" s="23"/>
      <c r="FZ484" s="23"/>
      <c r="GA484" s="23"/>
      <c r="GB484" s="23"/>
      <c r="GC484" s="23"/>
      <c r="GD484" s="23"/>
      <c r="GE484" s="23"/>
      <c r="GF484" s="23"/>
      <c r="GG484" s="23"/>
      <c r="GH484" s="23"/>
      <c r="GI484" s="23"/>
      <c r="GJ484" s="23"/>
      <c r="GK484" s="23"/>
      <c r="GL484" s="23"/>
      <c r="GM484" s="23"/>
      <c r="GN484" s="23"/>
      <c r="GO484" s="23"/>
      <c r="GP484" s="23"/>
      <c r="GQ484" s="23"/>
      <c r="GR484" s="23"/>
      <c r="GS484" s="23"/>
      <c r="GT484" s="23"/>
      <c r="GU484" s="23"/>
      <c r="GV484" s="23"/>
      <c r="GW484" s="23"/>
      <c r="GX484" s="23"/>
      <c r="GY484" s="23"/>
      <c r="GZ484" s="23"/>
      <c r="HA484" s="23"/>
      <c r="HB484" s="23"/>
      <c r="HC484" s="23"/>
      <c r="HD484" s="23"/>
      <c r="HE484" s="23"/>
      <c r="HF484" s="23"/>
      <c r="HG484" s="23"/>
      <c r="HH484" s="23"/>
      <c r="HI484" s="23"/>
      <c r="HJ484" s="23"/>
      <c r="HK484" s="23"/>
    </row>
    <row r="485" spans="1:219" ht="13.9" customHeight="1">
      <c r="A485" s="392"/>
      <c r="B485" s="160"/>
      <c r="C485" s="161"/>
      <c r="D485" s="161"/>
      <c r="E485" s="255"/>
      <c r="F485" s="396">
        <v>0</v>
      </c>
      <c r="G485" s="181"/>
      <c r="H485" s="186"/>
      <c r="I485" s="162"/>
      <c r="J485" s="163"/>
      <c r="K485" s="164"/>
      <c r="L485" s="164"/>
      <c r="M485" s="187"/>
      <c r="N485" s="458"/>
      <c r="O485" s="463"/>
      <c r="P485" s="190"/>
      <c r="Q485" s="165"/>
      <c r="R485" s="166"/>
      <c r="S485" s="191"/>
      <c r="T485" s="195"/>
      <c r="U485" s="167"/>
      <c r="V485" s="196"/>
      <c r="W485" s="199">
        <f t="shared" si="100"/>
        <v>0</v>
      </c>
      <c r="X485" s="344">
        <f>IF(G485&gt;0,HLOOKUP(C485,'Utility Allowances'!$O$33:$S$34,2),0)</f>
        <v>0</v>
      </c>
      <c r="Y485" s="345">
        <f t="shared" si="101"/>
        <v>0</v>
      </c>
      <c r="Z485" s="168">
        <f t="shared" si="102"/>
        <v>0</v>
      </c>
      <c r="AA485" s="346">
        <f t="shared" si="103"/>
        <v>0</v>
      </c>
      <c r="AB485" s="344">
        <f>IF(Y485&gt;0,VLOOKUP($Y485,'Reference Data 2'!$B$7:$C$71,2),0)</f>
        <v>0</v>
      </c>
      <c r="AC485" s="347">
        <f t="shared" si="104"/>
        <v>0</v>
      </c>
      <c r="AD485" s="348">
        <f t="shared" si="105"/>
        <v>0</v>
      </c>
      <c r="AE485" s="349">
        <f>IF(Y485&gt;0,VLOOKUP($Y485,'Reference Data 2'!$B$9:$D$71,3),0)</f>
        <v>0</v>
      </c>
      <c r="AF485" s="347">
        <f t="shared" si="106"/>
        <v>0</v>
      </c>
      <c r="AG485" s="346">
        <f t="shared" si="107"/>
        <v>0</v>
      </c>
      <c r="AH485" s="350">
        <f t="shared" si="108"/>
        <v>0</v>
      </c>
      <c r="AI485" s="351">
        <f t="shared" si="109"/>
        <v>0</v>
      </c>
      <c r="AJ485" s="352">
        <f t="shared" si="110"/>
        <v>0</v>
      </c>
      <c r="AK485" s="349">
        <f>IF(AA485&gt;0,VLOOKUP(C485,'Reference Data 1'!$N$13:$O$17,2),0)</f>
        <v>0</v>
      </c>
      <c r="AL485" s="346">
        <f t="shared" si="111"/>
        <v>0</v>
      </c>
      <c r="AM485" s="353">
        <f t="shared" si="112"/>
        <v>0</v>
      </c>
      <c r="AN485" s="354">
        <f t="shared" si="113"/>
        <v>0</v>
      </c>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c r="BU485" s="23"/>
      <c r="BV485" s="23"/>
      <c r="BW485" s="23"/>
      <c r="BX485" s="23"/>
      <c r="BY485" s="23"/>
      <c r="BZ485" s="23"/>
      <c r="CA485" s="23"/>
      <c r="CB485" s="23"/>
      <c r="CC485" s="23"/>
      <c r="CD485" s="23"/>
      <c r="CE485" s="23"/>
      <c r="CF485" s="23"/>
      <c r="CG485" s="23"/>
      <c r="CH485" s="23"/>
      <c r="CI485" s="23"/>
      <c r="CJ485" s="23"/>
      <c r="CK485" s="23"/>
      <c r="CL485" s="23"/>
      <c r="CM485" s="23"/>
      <c r="CN485" s="23"/>
      <c r="CO485" s="23"/>
      <c r="CP485" s="23"/>
      <c r="CQ485" s="23"/>
      <c r="CR485" s="23"/>
      <c r="CS485" s="23"/>
      <c r="CT485" s="23"/>
      <c r="CU485" s="23"/>
      <c r="CV485" s="23"/>
      <c r="CW485" s="23"/>
      <c r="CX485" s="23"/>
      <c r="CY485" s="23"/>
      <c r="CZ485" s="23"/>
      <c r="DA485" s="23"/>
      <c r="DB485" s="23"/>
      <c r="DC485" s="23"/>
      <c r="DD485" s="23"/>
      <c r="DE485" s="23"/>
      <c r="DF485" s="23"/>
      <c r="DG485" s="23"/>
      <c r="DH485" s="23"/>
      <c r="DI485" s="23"/>
      <c r="DJ485" s="23"/>
      <c r="DK485" s="23"/>
      <c r="DL485" s="23"/>
      <c r="DM485" s="23"/>
      <c r="DN485" s="23"/>
      <c r="DO485" s="23"/>
      <c r="DP485" s="23"/>
      <c r="DQ485" s="23"/>
      <c r="DR485" s="23"/>
      <c r="DS485" s="23"/>
      <c r="DT485" s="23"/>
      <c r="DU485" s="23"/>
      <c r="DV485" s="23"/>
      <c r="DW485" s="23"/>
      <c r="DX485" s="23"/>
      <c r="DY485" s="23"/>
      <c r="DZ485" s="23"/>
      <c r="EA485" s="23"/>
      <c r="EB485" s="23"/>
      <c r="EC485" s="23"/>
      <c r="ED485" s="23"/>
      <c r="EE485" s="23"/>
      <c r="EF485" s="23"/>
      <c r="EG485" s="23"/>
      <c r="EH485" s="23"/>
      <c r="EI485" s="23"/>
      <c r="EJ485" s="23"/>
      <c r="EK485" s="23"/>
      <c r="EL485" s="23"/>
      <c r="EM485" s="23"/>
      <c r="EN485" s="23"/>
      <c r="EO485" s="23"/>
      <c r="EP485" s="23"/>
      <c r="EQ485" s="23"/>
      <c r="ER485" s="23"/>
      <c r="ES485" s="23"/>
      <c r="ET485" s="23"/>
      <c r="EU485" s="23"/>
      <c r="EV485" s="23"/>
      <c r="EW485" s="23"/>
      <c r="EX485" s="23"/>
      <c r="EY485" s="23"/>
      <c r="EZ485" s="23"/>
      <c r="FA485" s="23"/>
      <c r="FB485" s="23"/>
      <c r="FC485" s="23"/>
      <c r="FD485" s="23"/>
      <c r="FE485" s="23"/>
      <c r="FF485" s="23"/>
      <c r="FG485" s="23"/>
      <c r="FH485" s="23"/>
      <c r="FI485" s="23"/>
      <c r="FJ485" s="23"/>
      <c r="FK485" s="23"/>
      <c r="FL485" s="23"/>
      <c r="FM485" s="23"/>
      <c r="FN485" s="23"/>
      <c r="FO485" s="23"/>
      <c r="FP485" s="23"/>
      <c r="FQ485" s="23"/>
      <c r="FR485" s="23"/>
      <c r="FS485" s="23"/>
      <c r="FT485" s="23"/>
      <c r="FU485" s="23"/>
      <c r="FV485" s="23"/>
      <c r="FW485" s="23"/>
      <c r="FX485" s="23"/>
      <c r="FY485" s="23"/>
      <c r="FZ485" s="23"/>
      <c r="GA485" s="23"/>
      <c r="GB485" s="23"/>
      <c r="GC485" s="23"/>
      <c r="GD485" s="23"/>
      <c r="GE485" s="23"/>
      <c r="GF485" s="23"/>
      <c r="GG485" s="23"/>
      <c r="GH485" s="23"/>
      <c r="GI485" s="23"/>
      <c r="GJ485" s="23"/>
      <c r="GK485" s="23"/>
      <c r="GL485" s="23"/>
      <c r="GM485" s="23"/>
      <c r="GN485" s="23"/>
      <c r="GO485" s="23"/>
      <c r="GP485" s="23"/>
      <c r="GQ485" s="23"/>
      <c r="GR485" s="23"/>
      <c r="GS485" s="23"/>
      <c r="GT485" s="23"/>
      <c r="GU485" s="23"/>
      <c r="GV485" s="23"/>
      <c r="GW485" s="23"/>
      <c r="GX485" s="23"/>
      <c r="GY485" s="23"/>
      <c r="GZ485" s="23"/>
      <c r="HA485" s="23"/>
      <c r="HB485" s="23"/>
      <c r="HC485" s="23"/>
      <c r="HD485" s="23"/>
      <c r="HE485" s="23"/>
      <c r="HF485" s="23"/>
      <c r="HG485" s="23"/>
      <c r="HH485" s="23"/>
      <c r="HI485" s="23"/>
      <c r="HJ485" s="23"/>
      <c r="HK485" s="23"/>
    </row>
    <row r="486" spans="1:219" ht="13.9" customHeight="1">
      <c r="A486" s="392"/>
      <c r="B486" s="160"/>
      <c r="C486" s="161"/>
      <c r="D486" s="161"/>
      <c r="E486" s="255"/>
      <c r="F486" s="396">
        <v>0</v>
      </c>
      <c r="G486" s="181"/>
      <c r="H486" s="186"/>
      <c r="I486" s="162"/>
      <c r="J486" s="163"/>
      <c r="K486" s="164"/>
      <c r="L486" s="164"/>
      <c r="M486" s="187"/>
      <c r="N486" s="458"/>
      <c r="O486" s="463"/>
      <c r="P486" s="190"/>
      <c r="Q486" s="165"/>
      <c r="R486" s="166"/>
      <c r="S486" s="191"/>
      <c r="T486" s="195"/>
      <c r="U486" s="167"/>
      <c r="V486" s="196"/>
      <c r="W486" s="199">
        <f t="shared" si="100"/>
        <v>0</v>
      </c>
      <c r="X486" s="344">
        <f>IF(G486&gt;0,HLOOKUP(C486,'Utility Allowances'!$O$33:$S$34,2),0)</f>
        <v>0</v>
      </c>
      <c r="Y486" s="345">
        <f t="shared" si="101"/>
        <v>0</v>
      </c>
      <c r="Z486" s="168">
        <f t="shared" si="102"/>
        <v>0</v>
      </c>
      <c r="AA486" s="346">
        <f t="shared" si="103"/>
        <v>0</v>
      </c>
      <c r="AB486" s="344">
        <f>IF(Y486&gt;0,VLOOKUP($Y486,'Reference Data 2'!$B$7:$C$71,2),0)</f>
        <v>0</v>
      </c>
      <c r="AC486" s="347">
        <f t="shared" si="104"/>
        <v>0</v>
      </c>
      <c r="AD486" s="348">
        <f t="shared" si="105"/>
        <v>0</v>
      </c>
      <c r="AE486" s="349">
        <f>IF(Y486&gt;0,VLOOKUP($Y486,'Reference Data 2'!$B$9:$D$71,3),0)</f>
        <v>0</v>
      </c>
      <c r="AF486" s="347">
        <f t="shared" si="106"/>
        <v>0</v>
      </c>
      <c r="AG486" s="346">
        <f t="shared" si="107"/>
        <v>0</v>
      </c>
      <c r="AH486" s="350">
        <f t="shared" si="108"/>
        <v>0</v>
      </c>
      <c r="AI486" s="351">
        <f t="shared" si="109"/>
        <v>0</v>
      </c>
      <c r="AJ486" s="352">
        <f t="shared" si="110"/>
        <v>0</v>
      </c>
      <c r="AK486" s="349">
        <f>IF(AA486&gt;0,VLOOKUP(C486,'Reference Data 1'!$N$13:$O$17,2),0)</f>
        <v>0</v>
      </c>
      <c r="AL486" s="346">
        <f t="shared" si="111"/>
        <v>0</v>
      </c>
      <c r="AM486" s="353">
        <f t="shared" si="112"/>
        <v>0</v>
      </c>
      <c r="AN486" s="354">
        <f t="shared" si="113"/>
        <v>0</v>
      </c>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c r="DN486" s="23"/>
      <c r="DO486" s="23"/>
      <c r="DP486" s="23"/>
      <c r="DQ486" s="23"/>
      <c r="DR486" s="23"/>
      <c r="DS486" s="23"/>
      <c r="DT486" s="23"/>
      <c r="DU486" s="23"/>
      <c r="DV486" s="23"/>
      <c r="DW486" s="23"/>
      <c r="DX486" s="23"/>
      <c r="DY486" s="23"/>
      <c r="DZ486" s="23"/>
      <c r="EA486" s="23"/>
      <c r="EB486" s="23"/>
      <c r="EC486" s="23"/>
      <c r="ED486" s="23"/>
      <c r="EE486" s="23"/>
      <c r="EF486" s="23"/>
      <c r="EG486" s="23"/>
      <c r="EH486" s="23"/>
      <c r="EI486" s="23"/>
      <c r="EJ486" s="23"/>
      <c r="EK486" s="23"/>
      <c r="EL486" s="23"/>
      <c r="EM486" s="23"/>
      <c r="EN486" s="23"/>
      <c r="EO486" s="23"/>
      <c r="EP486" s="23"/>
      <c r="EQ486" s="23"/>
      <c r="ER486" s="23"/>
      <c r="ES486" s="23"/>
      <c r="ET486" s="23"/>
      <c r="EU486" s="23"/>
      <c r="EV486" s="23"/>
      <c r="EW486" s="23"/>
      <c r="EX486" s="23"/>
      <c r="EY486" s="23"/>
      <c r="EZ486" s="23"/>
      <c r="FA486" s="23"/>
      <c r="FB486" s="23"/>
      <c r="FC486" s="23"/>
      <c r="FD486" s="23"/>
      <c r="FE486" s="23"/>
      <c r="FF486" s="23"/>
      <c r="FG486" s="23"/>
      <c r="FH486" s="23"/>
      <c r="FI486" s="23"/>
      <c r="FJ486" s="23"/>
      <c r="FK486" s="23"/>
      <c r="FL486" s="23"/>
      <c r="FM486" s="23"/>
      <c r="FN486" s="23"/>
      <c r="FO486" s="23"/>
      <c r="FP486" s="23"/>
      <c r="FQ486" s="23"/>
      <c r="FR486" s="23"/>
      <c r="FS486" s="23"/>
      <c r="FT486" s="23"/>
      <c r="FU486" s="23"/>
      <c r="FV486" s="23"/>
      <c r="FW486" s="23"/>
      <c r="FX486" s="23"/>
      <c r="FY486" s="23"/>
      <c r="FZ486" s="23"/>
      <c r="GA486" s="23"/>
      <c r="GB486" s="23"/>
      <c r="GC486" s="23"/>
      <c r="GD486" s="23"/>
      <c r="GE486" s="23"/>
      <c r="GF486" s="23"/>
      <c r="GG486" s="23"/>
      <c r="GH486" s="23"/>
      <c r="GI486" s="23"/>
      <c r="GJ486" s="23"/>
      <c r="GK486" s="23"/>
      <c r="GL486" s="23"/>
      <c r="GM486" s="23"/>
      <c r="GN486" s="23"/>
      <c r="GO486" s="23"/>
      <c r="GP486" s="23"/>
      <c r="GQ486" s="23"/>
      <c r="GR486" s="23"/>
      <c r="GS486" s="23"/>
      <c r="GT486" s="23"/>
      <c r="GU486" s="23"/>
      <c r="GV486" s="23"/>
      <c r="GW486" s="23"/>
      <c r="GX486" s="23"/>
      <c r="GY486" s="23"/>
      <c r="GZ486" s="23"/>
      <c r="HA486" s="23"/>
      <c r="HB486" s="23"/>
      <c r="HC486" s="23"/>
      <c r="HD486" s="23"/>
      <c r="HE486" s="23"/>
      <c r="HF486" s="23"/>
      <c r="HG486" s="23"/>
      <c r="HH486" s="23"/>
      <c r="HI486" s="23"/>
      <c r="HJ486" s="23"/>
      <c r="HK486" s="23"/>
    </row>
    <row r="487" spans="1:219" ht="13.9" customHeight="1">
      <c r="A487" s="392"/>
      <c r="B487" s="160"/>
      <c r="C487" s="161"/>
      <c r="D487" s="161"/>
      <c r="E487" s="255"/>
      <c r="F487" s="396">
        <v>0</v>
      </c>
      <c r="G487" s="181"/>
      <c r="H487" s="186"/>
      <c r="I487" s="162"/>
      <c r="J487" s="163"/>
      <c r="K487" s="164"/>
      <c r="L487" s="164"/>
      <c r="M487" s="187"/>
      <c r="N487" s="458"/>
      <c r="O487" s="463"/>
      <c r="P487" s="190"/>
      <c r="Q487" s="165"/>
      <c r="R487" s="166"/>
      <c r="S487" s="191"/>
      <c r="T487" s="195"/>
      <c r="U487" s="167"/>
      <c r="V487" s="196"/>
      <c r="W487" s="199">
        <f t="shared" si="100"/>
        <v>0</v>
      </c>
      <c r="X487" s="344">
        <f>IF(G487&gt;0,HLOOKUP(C487,'Utility Allowances'!$O$33:$S$34,2),0)</f>
        <v>0</v>
      </c>
      <c r="Y487" s="345">
        <f t="shared" si="101"/>
        <v>0</v>
      </c>
      <c r="Z487" s="168">
        <f t="shared" si="102"/>
        <v>0</v>
      </c>
      <c r="AA487" s="346">
        <f t="shared" si="103"/>
        <v>0</v>
      </c>
      <c r="AB487" s="344">
        <f>IF(Y487&gt;0,VLOOKUP($Y487,'Reference Data 2'!$B$7:$C$71,2),0)</f>
        <v>0</v>
      </c>
      <c r="AC487" s="347">
        <f t="shared" si="104"/>
        <v>0</v>
      </c>
      <c r="AD487" s="348">
        <f t="shared" si="105"/>
        <v>0</v>
      </c>
      <c r="AE487" s="349">
        <f>IF(Y487&gt;0,VLOOKUP($Y487,'Reference Data 2'!$B$9:$D$71,3),0)</f>
        <v>0</v>
      </c>
      <c r="AF487" s="347">
        <f t="shared" si="106"/>
        <v>0</v>
      </c>
      <c r="AG487" s="346">
        <f t="shared" si="107"/>
        <v>0</v>
      </c>
      <c r="AH487" s="350">
        <f t="shared" si="108"/>
        <v>0</v>
      </c>
      <c r="AI487" s="351">
        <f t="shared" si="109"/>
        <v>0</v>
      </c>
      <c r="AJ487" s="352">
        <f t="shared" si="110"/>
        <v>0</v>
      </c>
      <c r="AK487" s="349">
        <f>IF(AA487&gt;0,VLOOKUP(C487,'Reference Data 1'!$N$13:$O$17,2),0)</f>
        <v>0</v>
      </c>
      <c r="AL487" s="346">
        <f t="shared" si="111"/>
        <v>0</v>
      </c>
      <c r="AM487" s="353">
        <f t="shared" si="112"/>
        <v>0</v>
      </c>
      <c r="AN487" s="354">
        <f t="shared" si="113"/>
        <v>0</v>
      </c>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3"/>
      <c r="BY487" s="23"/>
      <c r="BZ487" s="23"/>
      <c r="CA487" s="23"/>
      <c r="CB487" s="23"/>
      <c r="CC487" s="23"/>
      <c r="CD487" s="23"/>
      <c r="CE487" s="23"/>
      <c r="CF487" s="23"/>
      <c r="CG487" s="23"/>
      <c r="CH487" s="23"/>
      <c r="CI487" s="23"/>
      <c r="CJ487" s="23"/>
      <c r="CK487" s="23"/>
      <c r="CL487" s="23"/>
      <c r="CM487" s="23"/>
      <c r="CN487" s="23"/>
      <c r="CO487" s="23"/>
      <c r="CP487" s="23"/>
      <c r="CQ487" s="23"/>
      <c r="CR487" s="23"/>
      <c r="CS487" s="23"/>
      <c r="CT487" s="23"/>
      <c r="CU487" s="23"/>
      <c r="CV487" s="23"/>
      <c r="CW487" s="23"/>
      <c r="CX487" s="23"/>
      <c r="CY487" s="23"/>
      <c r="CZ487" s="23"/>
      <c r="DA487" s="23"/>
      <c r="DB487" s="23"/>
      <c r="DC487" s="23"/>
      <c r="DD487" s="23"/>
      <c r="DE487" s="23"/>
      <c r="DF487" s="23"/>
      <c r="DG487" s="23"/>
      <c r="DH487" s="23"/>
      <c r="DI487" s="23"/>
      <c r="DJ487" s="23"/>
      <c r="DK487" s="23"/>
      <c r="DL487" s="23"/>
      <c r="DM487" s="23"/>
      <c r="DN487" s="23"/>
      <c r="DO487" s="23"/>
      <c r="DP487" s="23"/>
      <c r="DQ487" s="23"/>
      <c r="DR487" s="23"/>
      <c r="DS487" s="23"/>
      <c r="DT487" s="23"/>
      <c r="DU487" s="23"/>
      <c r="DV487" s="23"/>
      <c r="DW487" s="23"/>
      <c r="DX487" s="23"/>
      <c r="DY487" s="23"/>
      <c r="DZ487" s="23"/>
      <c r="EA487" s="23"/>
      <c r="EB487" s="23"/>
      <c r="EC487" s="23"/>
      <c r="ED487" s="23"/>
      <c r="EE487" s="23"/>
      <c r="EF487" s="23"/>
      <c r="EG487" s="23"/>
      <c r="EH487" s="23"/>
      <c r="EI487" s="23"/>
      <c r="EJ487" s="23"/>
      <c r="EK487" s="23"/>
      <c r="EL487" s="23"/>
      <c r="EM487" s="23"/>
      <c r="EN487" s="23"/>
      <c r="EO487" s="23"/>
      <c r="EP487" s="23"/>
      <c r="EQ487" s="23"/>
      <c r="ER487" s="23"/>
      <c r="ES487" s="23"/>
      <c r="ET487" s="23"/>
      <c r="EU487" s="23"/>
      <c r="EV487" s="23"/>
      <c r="EW487" s="23"/>
      <c r="EX487" s="23"/>
      <c r="EY487" s="23"/>
      <c r="EZ487" s="23"/>
      <c r="FA487" s="23"/>
      <c r="FB487" s="23"/>
      <c r="FC487" s="23"/>
      <c r="FD487" s="23"/>
      <c r="FE487" s="23"/>
      <c r="FF487" s="23"/>
      <c r="FG487" s="23"/>
      <c r="FH487" s="23"/>
      <c r="FI487" s="23"/>
      <c r="FJ487" s="23"/>
      <c r="FK487" s="23"/>
      <c r="FL487" s="23"/>
      <c r="FM487" s="23"/>
      <c r="FN487" s="23"/>
      <c r="FO487" s="23"/>
      <c r="FP487" s="23"/>
      <c r="FQ487" s="23"/>
      <c r="FR487" s="23"/>
      <c r="FS487" s="23"/>
      <c r="FT487" s="23"/>
      <c r="FU487" s="23"/>
      <c r="FV487" s="23"/>
      <c r="FW487" s="23"/>
      <c r="FX487" s="23"/>
      <c r="FY487" s="23"/>
      <c r="FZ487" s="23"/>
      <c r="GA487" s="23"/>
      <c r="GB487" s="23"/>
      <c r="GC487" s="23"/>
      <c r="GD487" s="23"/>
      <c r="GE487" s="23"/>
      <c r="GF487" s="23"/>
      <c r="GG487" s="23"/>
      <c r="GH487" s="23"/>
      <c r="GI487" s="23"/>
      <c r="GJ487" s="23"/>
      <c r="GK487" s="23"/>
      <c r="GL487" s="23"/>
      <c r="GM487" s="23"/>
      <c r="GN487" s="23"/>
      <c r="GO487" s="23"/>
      <c r="GP487" s="23"/>
      <c r="GQ487" s="23"/>
      <c r="GR487" s="23"/>
      <c r="GS487" s="23"/>
      <c r="GT487" s="23"/>
      <c r="GU487" s="23"/>
      <c r="GV487" s="23"/>
      <c r="GW487" s="23"/>
      <c r="GX487" s="23"/>
      <c r="GY487" s="23"/>
      <c r="GZ487" s="23"/>
      <c r="HA487" s="23"/>
      <c r="HB487" s="23"/>
      <c r="HC487" s="23"/>
      <c r="HD487" s="23"/>
      <c r="HE487" s="23"/>
      <c r="HF487" s="23"/>
      <c r="HG487" s="23"/>
      <c r="HH487" s="23"/>
      <c r="HI487" s="23"/>
      <c r="HJ487" s="23"/>
      <c r="HK487" s="23"/>
    </row>
    <row r="488" spans="1:219" ht="13.9" customHeight="1">
      <c r="A488" s="392"/>
      <c r="B488" s="160"/>
      <c r="C488" s="161"/>
      <c r="D488" s="161"/>
      <c r="E488" s="255"/>
      <c r="F488" s="396">
        <v>0</v>
      </c>
      <c r="G488" s="181"/>
      <c r="H488" s="186"/>
      <c r="I488" s="162"/>
      <c r="J488" s="163"/>
      <c r="K488" s="164"/>
      <c r="L488" s="164"/>
      <c r="M488" s="187"/>
      <c r="N488" s="458"/>
      <c r="O488" s="463"/>
      <c r="P488" s="190"/>
      <c r="Q488" s="165"/>
      <c r="R488" s="166"/>
      <c r="S488" s="191"/>
      <c r="T488" s="195"/>
      <c r="U488" s="167"/>
      <c r="V488" s="196"/>
      <c r="W488" s="199">
        <f t="shared" si="100"/>
        <v>0</v>
      </c>
      <c r="X488" s="344">
        <f>IF(G488&gt;0,HLOOKUP(C488,'Utility Allowances'!$O$33:$S$34,2),0)</f>
        <v>0</v>
      </c>
      <c r="Y488" s="345">
        <f t="shared" si="101"/>
        <v>0</v>
      </c>
      <c r="Z488" s="168">
        <f t="shared" si="102"/>
        <v>0</v>
      </c>
      <c r="AA488" s="346">
        <f t="shared" si="103"/>
        <v>0</v>
      </c>
      <c r="AB488" s="344">
        <f>IF(Y488&gt;0,VLOOKUP($Y488,'Reference Data 2'!$B$7:$C$71,2),0)</f>
        <v>0</v>
      </c>
      <c r="AC488" s="347">
        <f t="shared" si="104"/>
        <v>0</v>
      </c>
      <c r="AD488" s="348">
        <f t="shared" si="105"/>
        <v>0</v>
      </c>
      <c r="AE488" s="349">
        <f>IF(Y488&gt;0,VLOOKUP($Y488,'Reference Data 2'!$B$9:$D$71,3),0)</f>
        <v>0</v>
      </c>
      <c r="AF488" s="347">
        <f t="shared" si="106"/>
        <v>0</v>
      </c>
      <c r="AG488" s="346">
        <f t="shared" si="107"/>
        <v>0</v>
      </c>
      <c r="AH488" s="350">
        <f t="shared" si="108"/>
        <v>0</v>
      </c>
      <c r="AI488" s="351">
        <f t="shared" si="109"/>
        <v>0</v>
      </c>
      <c r="AJ488" s="352">
        <f t="shared" si="110"/>
        <v>0</v>
      </c>
      <c r="AK488" s="349">
        <f>IF(AA488&gt;0,VLOOKUP(C488,'Reference Data 1'!$N$13:$O$17,2),0)</f>
        <v>0</v>
      </c>
      <c r="AL488" s="346">
        <f t="shared" si="111"/>
        <v>0</v>
      </c>
      <c r="AM488" s="353">
        <f t="shared" si="112"/>
        <v>0</v>
      </c>
      <c r="AN488" s="354">
        <f t="shared" si="113"/>
        <v>0</v>
      </c>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c r="BU488" s="23"/>
      <c r="BV488" s="23"/>
      <c r="BW488" s="23"/>
      <c r="BX488" s="23"/>
      <c r="BY488" s="23"/>
      <c r="BZ488" s="23"/>
      <c r="CA488" s="23"/>
      <c r="CB488" s="23"/>
      <c r="CC488" s="23"/>
      <c r="CD488" s="23"/>
      <c r="CE488" s="23"/>
      <c r="CF488" s="23"/>
      <c r="CG488" s="23"/>
      <c r="CH488" s="23"/>
      <c r="CI488" s="23"/>
      <c r="CJ488" s="23"/>
      <c r="CK488" s="23"/>
      <c r="CL488" s="23"/>
      <c r="CM488" s="23"/>
      <c r="CN488" s="23"/>
      <c r="CO488" s="23"/>
      <c r="CP488" s="23"/>
      <c r="CQ488" s="23"/>
      <c r="CR488" s="23"/>
      <c r="CS488" s="23"/>
      <c r="CT488" s="23"/>
      <c r="CU488" s="23"/>
      <c r="CV488" s="23"/>
      <c r="CW488" s="23"/>
      <c r="CX488" s="23"/>
      <c r="CY488" s="23"/>
      <c r="CZ488" s="23"/>
      <c r="DA488" s="23"/>
      <c r="DB488" s="23"/>
      <c r="DC488" s="23"/>
      <c r="DD488" s="23"/>
      <c r="DE488" s="23"/>
      <c r="DF488" s="23"/>
      <c r="DG488" s="23"/>
      <c r="DH488" s="23"/>
      <c r="DI488" s="23"/>
      <c r="DJ488" s="23"/>
      <c r="DK488" s="23"/>
      <c r="DL488" s="23"/>
      <c r="DM488" s="23"/>
      <c r="DN488" s="23"/>
      <c r="DO488" s="23"/>
      <c r="DP488" s="23"/>
      <c r="DQ488" s="23"/>
      <c r="DR488" s="23"/>
      <c r="DS488" s="23"/>
      <c r="DT488" s="23"/>
      <c r="DU488" s="23"/>
      <c r="DV488" s="23"/>
      <c r="DW488" s="23"/>
      <c r="DX488" s="23"/>
      <c r="DY488" s="23"/>
      <c r="DZ488" s="23"/>
      <c r="EA488" s="23"/>
      <c r="EB488" s="23"/>
      <c r="EC488" s="23"/>
      <c r="ED488" s="23"/>
      <c r="EE488" s="23"/>
      <c r="EF488" s="23"/>
      <c r="EG488" s="23"/>
      <c r="EH488" s="23"/>
      <c r="EI488" s="23"/>
      <c r="EJ488" s="23"/>
      <c r="EK488" s="23"/>
      <c r="EL488" s="23"/>
      <c r="EM488" s="23"/>
      <c r="EN488" s="23"/>
      <c r="EO488" s="23"/>
      <c r="EP488" s="23"/>
      <c r="EQ488" s="23"/>
      <c r="ER488" s="23"/>
      <c r="ES488" s="23"/>
      <c r="ET488" s="23"/>
      <c r="EU488" s="23"/>
      <c r="EV488" s="23"/>
      <c r="EW488" s="23"/>
      <c r="EX488" s="23"/>
      <c r="EY488" s="23"/>
      <c r="EZ488" s="23"/>
      <c r="FA488" s="23"/>
      <c r="FB488" s="23"/>
      <c r="FC488" s="23"/>
      <c r="FD488" s="23"/>
      <c r="FE488" s="23"/>
      <c r="FF488" s="23"/>
      <c r="FG488" s="23"/>
      <c r="FH488" s="23"/>
      <c r="FI488" s="23"/>
      <c r="FJ488" s="23"/>
      <c r="FK488" s="23"/>
      <c r="FL488" s="23"/>
      <c r="FM488" s="23"/>
      <c r="FN488" s="23"/>
      <c r="FO488" s="23"/>
      <c r="FP488" s="23"/>
      <c r="FQ488" s="23"/>
      <c r="FR488" s="23"/>
      <c r="FS488" s="23"/>
      <c r="FT488" s="23"/>
      <c r="FU488" s="23"/>
      <c r="FV488" s="23"/>
      <c r="FW488" s="23"/>
      <c r="FX488" s="23"/>
      <c r="FY488" s="23"/>
      <c r="FZ488" s="23"/>
      <c r="GA488" s="23"/>
      <c r="GB488" s="23"/>
      <c r="GC488" s="23"/>
      <c r="GD488" s="23"/>
      <c r="GE488" s="23"/>
      <c r="GF488" s="23"/>
      <c r="GG488" s="23"/>
      <c r="GH488" s="23"/>
      <c r="GI488" s="23"/>
      <c r="GJ488" s="23"/>
      <c r="GK488" s="23"/>
      <c r="GL488" s="23"/>
      <c r="GM488" s="23"/>
      <c r="GN488" s="23"/>
      <c r="GO488" s="23"/>
      <c r="GP488" s="23"/>
      <c r="GQ488" s="23"/>
      <c r="GR488" s="23"/>
      <c r="GS488" s="23"/>
      <c r="GT488" s="23"/>
      <c r="GU488" s="23"/>
      <c r="GV488" s="23"/>
      <c r="GW488" s="23"/>
      <c r="GX488" s="23"/>
      <c r="GY488" s="23"/>
      <c r="GZ488" s="23"/>
      <c r="HA488" s="23"/>
      <c r="HB488" s="23"/>
      <c r="HC488" s="23"/>
      <c r="HD488" s="23"/>
      <c r="HE488" s="23"/>
      <c r="HF488" s="23"/>
      <c r="HG488" s="23"/>
      <c r="HH488" s="23"/>
      <c r="HI488" s="23"/>
      <c r="HJ488" s="23"/>
      <c r="HK488" s="23"/>
    </row>
    <row r="489" spans="1:219" ht="13.9" customHeight="1">
      <c r="A489" s="392"/>
      <c r="B489" s="160"/>
      <c r="C489" s="161"/>
      <c r="D489" s="161"/>
      <c r="E489" s="255"/>
      <c r="F489" s="396">
        <v>0</v>
      </c>
      <c r="G489" s="181"/>
      <c r="H489" s="186"/>
      <c r="I489" s="162"/>
      <c r="J489" s="163"/>
      <c r="K489" s="164"/>
      <c r="L489" s="164"/>
      <c r="M489" s="187"/>
      <c r="N489" s="458"/>
      <c r="O489" s="463"/>
      <c r="P489" s="190"/>
      <c r="Q489" s="165"/>
      <c r="R489" s="166"/>
      <c r="S489" s="191"/>
      <c r="T489" s="195"/>
      <c r="U489" s="167"/>
      <c r="V489" s="196"/>
      <c r="W489" s="199">
        <f t="shared" si="100"/>
        <v>0</v>
      </c>
      <c r="X489" s="344">
        <f>IF(G489&gt;0,HLOOKUP(C489,'Utility Allowances'!$O$33:$S$34,2),0)</f>
        <v>0</v>
      </c>
      <c r="Y489" s="345">
        <f t="shared" si="101"/>
        <v>0</v>
      </c>
      <c r="Z489" s="168">
        <f t="shared" si="102"/>
        <v>0</v>
      </c>
      <c r="AA489" s="346">
        <f t="shared" si="103"/>
        <v>0</v>
      </c>
      <c r="AB489" s="344">
        <f>IF(Y489&gt;0,VLOOKUP($Y489,'Reference Data 2'!$B$7:$C$71,2),0)</f>
        <v>0</v>
      </c>
      <c r="AC489" s="347">
        <f t="shared" si="104"/>
        <v>0</v>
      </c>
      <c r="AD489" s="348">
        <f t="shared" si="105"/>
        <v>0</v>
      </c>
      <c r="AE489" s="349">
        <f>IF(Y489&gt;0,VLOOKUP($Y489,'Reference Data 2'!$B$9:$D$71,3),0)</f>
        <v>0</v>
      </c>
      <c r="AF489" s="347">
        <f t="shared" si="106"/>
        <v>0</v>
      </c>
      <c r="AG489" s="346">
        <f t="shared" si="107"/>
        <v>0</v>
      </c>
      <c r="AH489" s="350">
        <f t="shared" si="108"/>
        <v>0</v>
      </c>
      <c r="AI489" s="351">
        <f t="shared" si="109"/>
        <v>0</v>
      </c>
      <c r="AJ489" s="352">
        <f t="shared" si="110"/>
        <v>0</v>
      </c>
      <c r="AK489" s="349">
        <f>IF(AA489&gt;0,VLOOKUP(C489,'Reference Data 1'!$N$13:$O$17,2),0)</f>
        <v>0</v>
      </c>
      <c r="AL489" s="346">
        <f t="shared" si="111"/>
        <v>0</v>
      </c>
      <c r="AM489" s="353">
        <f t="shared" si="112"/>
        <v>0</v>
      </c>
      <c r="AN489" s="354">
        <f t="shared" si="113"/>
        <v>0</v>
      </c>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3"/>
      <c r="CC489" s="23"/>
      <c r="CD489" s="23"/>
      <c r="CE489" s="23"/>
      <c r="CF489" s="23"/>
      <c r="CG489" s="23"/>
      <c r="CH489" s="23"/>
      <c r="CI489" s="23"/>
      <c r="CJ489" s="23"/>
      <c r="CK489" s="23"/>
      <c r="CL489" s="23"/>
      <c r="CM489" s="23"/>
      <c r="CN489" s="23"/>
      <c r="CO489" s="23"/>
      <c r="CP489" s="23"/>
      <c r="CQ489" s="23"/>
      <c r="CR489" s="23"/>
      <c r="CS489" s="23"/>
      <c r="CT489" s="23"/>
      <c r="CU489" s="23"/>
      <c r="CV489" s="23"/>
      <c r="CW489" s="23"/>
      <c r="CX489" s="23"/>
      <c r="CY489" s="23"/>
      <c r="CZ489" s="23"/>
      <c r="DA489" s="23"/>
      <c r="DB489" s="23"/>
      <c r="DC489" s="23"/>
      <c r="DD489" s="23"/>
      <c r="DE489" s="23"/>
      <c r="DF489" s="23"/>
      <c r="DG489" s="23"/>
      <c r="DH489" s="23"/>
      <c r="DI489" s="23"/>
      <c r="DJ489" s="23"/>
      <c r="DK489" s="23"/>
      <c r="DL489" s="23"/>
      <c r="DM489" s="23"/>
      <c r="DN489" s="23"/>
      <c r="DO489" s="23"/>
      <c r="DP489" s="23"/>
      <c r="DQ489" s="23"/>
      <c r="DR489" s="23"/>
      <c r="DS489" s="23"/>
      <c r="DT489" s="23"/>
      <c r="DU489" s="23"/>
      <c r="DV489" s="23"/>
      <c r="DW489" s="23"/>
      <c r="DX489" s="23"/>
      <c r="DY489" s="23"/>
      <c r="DZ489" s="23"/>
      <c r="EA489" s="23"/>
      <c r="EB489" s="23"/>
      <c r="EC489" s="23"/>
      <c r="ED489" s="23"/>
      <c r="EE489" s="23"/>
      <c r="EF489" s="23"/>
      <c r="EG489" s="23"/>
      <c r="EH489" s="23"/>
      <c r="EI489" s="23"/>
      <c r="EJ489" s="23"/>
      <c r="EK489" s="23"/>
      <c r="EL489" s="23"/>
      <c r="EM489" s="23"/>
      <c r="EN489" s="23"/>
      <c r="EO489" s="23"/>
      <c r="EP489" s="23"/>
      <c r="EQ489" s="23"/>
      <c r="ER489" s="23"/>
      <c r="ES489" s="23"/>
      <c r="ET489" s="23"/>
      <c r="EU489" s="23"/>
      <c r="EV489" s="23"/>
      <c r="EW489" s="23"/>
      <c r="EX489" s="23"/>
      <c r="EY489" s="23"/>
      <c r="EZ489" s="23"/>
      <c r="FA489" s="23"/>
      <c r="FB489" s="23"/>
      <c r="FC489" s="23"/>
      <c r="FD489" s="23"/>
      <c r="FE489" s="23"/>
      <c r="FF489" s="23"/>
      <c r="FG489" s="23"/>
      <c r="FH489" s="23"/>
      <c r="FI489" s="23"/>
      <c r="FJ489" s="23"/>
      <c r="FK489" s="23"/>
      <c r="FL489" s="23"/>
      <c r="FM489" s="23"/>
      <c r="FN489" s="23"/>
      <c r="FO489" s="23"/>
      <c r="FP489" s="23"/>
      <c r="FQ489" s="23"/>
      <c r="FR489" s="23"/>
      <c r="FS489" s="23"/>
      <c r="FT489" s="23"/>
      <c r="FU489" s="23"/>
      <c r="FV489" s="23"/>
      <c r="FW489" s="23"/>
      <c r="FX489" s="23"/>
      <c r="FY489" s="23"/>
      <c r="FZ489" s="23"/>
      <c r="GA489" s="23"/>
      <c r="GB489" s="23"/>
      <c r="GC489" s="23"/>
      <c r="GD489" s="23"/>
      <c r="GE489" s="23"/>
      <c r="GF489" s="23"/>
      <c r="GG489" s="23"/>
      <c r="GH489" s="23"/>
      <c r="GI489" s="23"/>
      <c r="GJ489" s="23"/>
      <c r="GK489" s="23"/>
      <c r="GL489" s="23"/>
      <c r="GM489" s="23"/>
      <c r="GN489" s="23"/>
      <c r="GO489" s="23"/>
      <c r="GP489" s="23"/>
      <c r="GQ489" s="23"/>
      <c r="GR489" s="23"/>
      <c r="GS489" s="23"/>
      <c r="GT489" s="23"/>
      <c r="GU489" s="23"/>
      <c r="GV489" s="23"/>
      <c r="GW489" s="23"/>
      <c r="GX489" s="23"/>
      <c r="GY489" s="23"/>
      <c r="GZ489" s="23"/>
      <c r="HA489" s="23"/>
      <c r="HB489" s="23"/>
      <c r="HC489" s="23"/>
      <c r="HD489" s="23"/>
      <c r="HE489" s="23"/>
      <c r="HF489" s="23"/>
      <c r="HG489" s="23"/>
      <c r="HH489" s="23"/>
      <c r="HI489" s="23"/>
      <c r="HJ489" s="23"/>
      <c r="HK489" s="23"/>
    </row>
    <row r="490" spans="1:219" ht="13.9" customHeight="1">
      <c r="A490" s="392"/>
      <c r="B490" s="160"/>
      <c r="C490" s="161"/>
      <c r="D490" s="161"/>
      <c r="E490" s="255"/>
      <c r="F490" s="396">
        <v>0</v>
      </c>
      <c r="G490" s="181"/>
      <c r="H490" s="186"/>
      <c r="I490" s="162"/>
      <c r="J490" s="163"/>
      <c r="K490" s="164"/>
      <c r="L490" s="164"/>
      <c r="M490" s="187"/>
      <c r="N490" s="458"/>
      <c r="O490" s="463"/>
      <c r="P490" s="190"/>
      <c r="Q490" s="165"/>
      <c r="R490" s="166"/>
      <c r="S490" s="191"/>
      <c r="T490" s="195"/>
      <c r="U490" s="167"/>
      <c r="V490" s="196"/>
      <c r="W490" s="199">
        <f t="shared" si="100"/>
        <v>0</v>
      </c>
      <c r="X490" s="344">
        <f>IF(G490&gt;0,HLOOKUP(C490,'Utility Allowances'!$O$33:$S$34,2),0)</f>
        <v>0</v>
      </c>
      <c r="Y490" s="345">
        <f t="shared" si="101"/>
        <v>0</v>
      </c>
      <c r="Z490" s="168">
        <f t="shared" si="102"/>
        <v>0</v>
      </c>
      <c r="AA490" s="346">
        <f t="shared" si="103"/>
        <v>0</v>
      </c>
      <c r="AB490" s="344">
        <f>IF(Y490&gt;0,VLOOKUP($Y490,'Reference Data 2'!$B$7:$C$71,2),0)</f>
        <v>0</v>
      </c>
      <c r="AC490" s="347">
        <f t="shared" si="104"/>
        <v>0</v>
      </c>
      <c r="AD490" s="348">
        <f t="shared" si="105"/>
        <v>0</v>
      </c>
      <c r="AE490" s="349">
        <f>IF(Y490&gt;0,VLOOKUP($Y490,'Reference Data 2'!$B$9:$D$71,3),0)</f>
        <v>0</v>
      </c>
      <c r="AF490" s="347">
        <f t="shared" si="106"/>
        <v>0</v>
      </c>
      <c r="AG490" s="346">
        <f t="shared" si="107"/>
        <v>0</v>
      </c>
      <c r="AH490" s="350">
        <f t="shared" si="108"/>
        <v>0</v>
      </c>
      <c r="AI490" s="351">
        <f t="shared" si="109"/>
        <v>0</v>
      </c>
      <c r="AJ490" s="352">
        <f t="shared" si="110"/>
        <v>0</v>
      </c>
      <c r="AK490" s="349">
        <f>IF(AA490&gt;0,VLOOKUP(C490,'Reference Data 1'!$N$13:$O$17,2),0)</f>
        <v>0</v>
      </c>
      <c r="AL490" s="346">
        <f t="shared" si="111"/>
        <v>0</v>
      </c>
      <c r="AM490" s="353">
        <f t="shared" si="112"/>
        <v>0</v>
      </c>
      <c r="AN490" s="354">
        <f t="shared" si="113"/>
        <v>0</v>
      </c>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3"/>
      <c r="BY490" s="23"/>
      <c r="BZ490" s="23"/>
      <c r="CA490" s="23"/>
      <c r="CB490" s="23"/>
      <c r="CC490" s="23"/>
      <c r="CD490" s="23"/>
      <c r="CE490" s="23"/>
      <c r="CF490" s="23"/>
      <c r="CG490" s="23"/>
      <c r="CH490" s="23"/>
      <c r="CI490" s="23"/>
      <c r="CJ490" s="23"/>
      <c r="CK490" s="23"/>
      <c r="CL490" s="23"/>
      <c r="CM490" s="23"/>
      <c r="CN490" s="23"/>
      <c r="CO490" s="23"/>
      <c r="CP490" s="23"/>
      <c r="CQ490" s="23"/>
      <c r="CR490" s="23"/>
      <c r="CS490" s="23"/>
      <c r="CT490" s="23"/>
      <c r="CU490" s="23"/>
      <c r="CV490" s="23"/>
      <c r="CW490" s="23"/>
      <c r="CX490" s="23"/>
      <c r="CY490" s="23"/>
      <c r="CZ490" s="23"/>
      <c r="DA490" s="23"/>
      <c r="DB490" s="23"/>
      <c r="DC490" s="23"/>
      <c r="DD490" s="23"/>
      <c r="DE490" s="23"/>
      <c r="DF490" s="23"/>
      <c r="DG490" s="23"/>
      <c r="DH490" s="23"/>
      <c r="DI490" s="23"/>
      <c r="DJ490" s="23"/>
      <c r="DK490" s="23"/>
      <c r="DL490" s="23"/>
      <c r="DM490" s="23"/>
      <c r="DN490" s="23"/>
      <c r="DO490" s="23"/>
      <c r="DP490" s="23"/>
      <c r="DQ490" s="23"/>
      <c r="DR490" s="23"/>
      <c r="DS490" s="23"/>
      <c r="DT490" s="23"/>
      <c r="DU490" s="23"/>
      <c r="DV490" s="23"/>
      <c r="DW490" s="23"/>
      <c r="DX490" s="23"/>
      <c r="DY490" s="23"/>
      <c r="DZ490" s="23"/>
      <c r="EA490" s="23"/>
      <c r="EB490" s="23"/>
      <c r="EC490" s="23"/>
      <c r="ED490" s="23"/>
      <c r="EE490" s="23"/>
      <c r="EF490" s="23"/>
      <c r="EG490" s="23"/>
      <c r="EH490" s="23"/>
      <c r="EI490" s="23"/>
      <c r="EJ490" s="23"/>
      <c r="EK490" s="23"/>
      <c r="EL490" s="23"/>
      <c r="EM490" s="23"/>
      <c r="EN490" s="23"/>
      <c r="EO490" s="23"/>
      <c r="EP490" s="23"/>
      <c r="EQ490" s="23"/>
      <c r="ER490" s="23"/>
      <c r="ES490" s="23"/>
      <c r="ET490" s="23"/>
      <c r="EU490" s="23"/>
      <c r="EV490" s="23"/>
      <c r="EW490" s="23"/>
      <c r="EX490" s="23"/>
      <c r="EY490" s="23"/>
      <c r="EZ490" s="23"/>
      <c r="FA490" s="23"/>
      <c r="FB490" s="23"/>
      <c r="FC490" s="23"/>
      <c r="FD490" s="23"/>
      <c r="FE490" s="23"/>
      <c r="FF490" s="23"/>
      <c r="FG490" s="23"/>
      <c r="FH490" s="23"/>
      <c r="FI490" s="23"/>
      <c r="FJ490" s="23"/>
      <c r="FK490" s="23"/>
      <c r="FL490" s="23"/>
      <c r="FM490" s="23"/>
      <c r="FN490" s="23"/>
      <c r="FO490" s="23"/>
      <c r="FP490" s="23"/>
      <c r="FQ490" s="23"/>
      <c r="FR490" s="23"/>
      <c r="FS490" s="23"/>
      <c r="FT490" s="23"/>
      <c r="FU490" s="23"/>
      <c r="FV490" s="23"/>
      <c r="FW490" s="23"/>
      <c r="FX490" s="23"/>
      <c r="FY490" s="23"/>
      <c r="FZ490" s="23"/>
      <c r="GA490" s="23"/>
      <c r="GB490" s="23"/>
      <c r="GC490" s="23"/>
      <c r="GD490" s="23"/>
      <c r="GE490" s="23"/>
      <c r="GF490" s="23"/>
      <c r="GG490" s="23"/>
      <c r="GH490" s="23"/>
      <c r="GI490" s="23"/>
      <c r="GJ490" s="23"/>
      <c r="GK490" s="23"/>
      <c r="GL490" s="23"/>
      <c r="GM490" s="23"/>
      <c r="GN490" s="23"/>
      <c r="GO490" s="23"/>
      <c r="GP490" s="23"/>
      <c r="GQ490" s="23"/>
      <c r="GR490" s="23"/>
      <c r="GS490" s="23"/>
      <c r="GT490" s="23"/>
      <c r="GU490" s="23"/>
      <c r="GV490" s="23"/>
      <c r="GW490" s="23"/>
      <c r="GX490" s="23"/>
      <c r="GY490" s="23"/>
      <c r="GZ490" s="23"/>
      <c r="HA490" s="23"/>
      <c r="HB490" s="23"/>
      <c r="HC490" s="23"/>
      <c r="HD490" s="23"/>
      <c r="HE490" s="23"/>
      <c r="HF490" s="23"/>
      <c r="HG490" s="23"/>
      <c r="HH490" s="23"/>
      <c r="HI490" s="23"/>
      <c r="HJ490" s="23"/>
      <c r="HK490" s="23"/>
    </row>
    <row r="491" spans="1:219" ht="13.9" customHeight="1">
      <c r="A491" s="392"/>
      <c r="B491" s="160"/>
      <c r="C491" s="161"/>
      <c r="D491" s="161"/>
      <c r="E491" s="255"/>
      <c r="F491" s="396">
        <v>0</v>
      </c>
      <c r="G491" s="181"/>
      <c r="H491" s="186"/>
      <c r="I491" s="162"/>
      <c r="J491" s="163"/>
      <c r="K491" s="164"/>
      <c r="L491" s="164"/>
      <c r="M491" s="187"/>
      <c r="N491" s="458"/>
      <c r="O491" s="463"/>
      <c r="P491" s="190"/>
      <c r="Q491" s="165"/>
      <c r="R491" s="166"/>
      <c r="S491" s="191"/>
      <c r="T491" s="195"/>
      <c r="U491" s="167"/>
      <c r="V491" s="196"/>
      <c r="W491" s="199">
        <f t="shared" si="100"/>
        <v>0</v>
      </c>
      <c r="X491" s="344">
        <f>IF(G491&gt;0,HLOOKUP(C491,'Utility Allowances'!$O$33:$S$34,2),0)</f>
        <v>0</v>
      </c>
      <c r="Y491" s="345">
        <f t="shared" si="101"/>
        <v>0</v>
      </c>
      <c r="Z491" s="168">
        <f t="shared" si="102"/>
        <v>0</v>
      </c>
      <c r="AA491" s="346">
        <f t="shared" si="103"/>
        <v>0</v>
      </c>
      <c r="AB491" s="344">
        <f>IF(Y491&gt;0,VLOOKUP($Y491,'Reference Data 2'!$B$7:$C$71,2),0)</f>
        <v>0</v>
      </c>
      <c r="AC491" s="347">
        <f t="shared" si="104"/>
        <v>0</v>
      </c>
      <c r="AD491" s="348">
        <f t="shared" si="105"/>
        <v>0</v>
      </c>
      <c r="AE491" s="349">
        <f>IF(Y491&gt;0,VLOOKUP($Y491,'Reference Data 2'!$B$9:$D$71,3),0)</f>
        <v>0</v>
      </c>
      <c r="AF491" s="347">
        <f t="shared" si="106"/>
        <v>0</v>
      </c>
      <c r="AG491" s="346">
        <f t="shared" si="107"/>
        <v>0</v>
      </c>
      <c r="AH491" s="350">
        <f t="shared" si="108"/>
        <v>0</v>
      </c>
      <c r="AI491" s="351">
        <f t="shared" si="109"/>
        <v>0</v>
      </c>
      <c r="AJ491" s="352">
        <f t="shared" si="110"/>
        <v>0</v>
      </c>
      <c r="AK491" s="349">
        <f>IF(AA491&gt;0,VLOOKUP(C491,'Reference Data 1'!$N$13:$O$17,2),0)</f>
        <v>0</v>
      </c>
      <c r="AL491" s="346">
        <f t="shared" si="111"/>
        <v>0</v>
      </c>
      <c r="AM491" s="353">
        <f t="shared" si="112"/>
        <v>0</v>
      </c>
      <c r="AN491" s="354">
        <f t="shared" si="113"/>
        <v>0</v>
      </c>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3"/>
      <c r="CC491" s="23"/>
      <c r="CD491" s="23"/>
      <c r="CE491" s="23"/>
      <c r="CF491" s="23"/>
      <c r="CG491" s="23"/>
      <c r="CH491" s="23"/>
      <c r="CI491" s="23"/>
      <c r="CJ491" s="23"/>
      <c r="CK491" s="23"/>
      <c r="CL491" s="23"/>
      <c r="CM491" s="23"/>
      <c r="CN491" s="23"/>
      <c r="CO491" s="23"/>
      <c r="CP491" s="23"/>
      <c r="CQ491" s="23"/>
      <c r="CR491" s="23"/>
      <c r="CS491" s="23"/>
      <c r="CT491" s="23"/>
      <c r="CU491" s="23"/>
      <c r="CV491" s="23"/>
      <c r="CW491" s="23"/>
      <c r="CX491" s="23"/>
      <c r="CY491" s="23"/>
      <c r="CZ491" s="23"/>
      <c r="DA491" s="23"/>
      <c r="DB491" s="23"/>
      <c r="DC491" s="23"/>
      <c r="DD491" s="23"/>
      <c r="DE491" s="23"/>
      <c r="DF491" s="23"/>
      <c r="DG491" s="23"/>
      <c r="DH491" s="23"/>
      <c r="DI491" s="23"/>
      <c r="DJ491" s="23"/>
      <c r="DK491" s="23"/>
      <c r="DL491" s="23"/>
      <c r="DM491" s="23"/>
      <c r="DN491" s="23"/>
      <c r="DO491" s="23"/>
      <c r="DP491" s="23"/>
      <c r="DQ491" s="23"/>
      <c r="DR491" s="23"/>
      <c r="DS491" s="23"/>
      <c r="DT491" s="23"/>
      <c r="DU491" s="23"/>
      <c r="DV491" s="23"/>
      <c r="DW491" s="23"/>
      <c r="DX491" s="23"/>
      <c r="DY491" s="23"/>
      <c r="DZ491" s="23"/>
      <c r="EA491" s="23"/>
      <c r="EB491" s="23"/>
      <c r="EC491" s="23"/>
      <c r="ED491" s="23"/>
      <c r="EE491" s="23"/>
      <c r="EF491" s="23"/>
      <c r="EG491" s="23"/>
      <c r="EH491" s="23"/>
      <c r="EI491" s="23"/>
      <c r="EJ491" s="23"/>
      <c r="EK491" s="23"/>
      <c r="EL491" s="23"/>
      <c r="EM491" s="23"/>
      <c r="EN491" s="23"/>
      <c r="EO491" s="23"/>
      <c r="EP491" s="23"/>
      <c r="EQ491" s="23"/>
      <c r="ER491" s="23"/>
      <c r="ES491" s="23"/>
      <c r="ET491" s="23"/>
      <c r="EU491" s="23"/>
      <c r="EV491" s="23"/>
      <c r="EW491" s="23"/>
      <c r="EX491" s="23"/>
      <c r="EY491" s="23"/>
      <c r="EZ491" s="23"/>
      <c r="FA491" s="23"/>
      <c r="FB491" s="23"/>
      <c r="FC491" s="23"/>
      <c r="FD491" s="23"/>
      <c r="FE491" s="23"/>
      <c r="FF491" s="23"/>
      <c r="FG491" s="23"/>
      <c r="FH491" s="23"/>
      <c r="FI491" s="23"/>
      <c r="FJ491" s="23"/>
      <c r="FK491" s="23"/>
      <c r="FL491" s="23"/>
      <c r="FM491" s="23"/>
      <c r="FN491" s="23"/>
      <c r="FO491" s="23"/>
      <c r="FP491" s="23"/>
      <c r="FQ491" s="23"/>
      <c r="FR491" s="23"/>
      <c r="FS491" s="23"/>
      <c r="FT491" s="23"/>
      <c r="FU491" s="23"/>
      <c r="FV491" s="23"/>
      <c r="FW491" s="23"/>
      <c r="FX491" s="23"/>
      <c r="FY491" s="23"/>
      <c r="FZ491" s="23"/>
      <c r="GA491" s="23"/>
      <c r="GB491" s="23"/>
      <c r="GC491" s="23"/>
      <c r="GD491" s="23"/>
      <c r="GE491" s="23"/>
      <c r="GF491" s="23"/>
      <c r="GG491" s="23"/>
      <c r="GH491" s="23"/>
      <c r="GI491" s="23"/>
      <c r="GJ491" s="23"/>
      <c r="GK491" s="23"/>
      <c r="GL491" s="23"/>
      <c r="GM491" s="23"/>
      <c r="GN491" s="23"/>
      <c r="GO491" s="23"/>
      <c r="GP491" s="23"/>
      <c r="GQ491" s="23"/>
      <c r="GR491" s="23"/>
      <c r="GS491" s="23"/>
      <c r="GT491" s="23"/>
      <c r="GU491" s="23"/>
      <c r="GV491" s="23"/>
      <c r="GW491" s="23"/>
      <c r="GX491" s="23"/>
      <c r="GY491" s="23"/>
      <c r="GZ491" s="23"/>
      <c r="HA491" s="23"/>
      <c r="HB491" s="23"/>
      <c r="HC491" s="23"/>
      <c r="HD491" s="23"/>
      <c r="HE491" s="23"/>
      <c r="HF491" s="23"/>
      <c r="HG491" s="23"/>
      <c r="HH491" s="23"/>
      <c r="HI491" s="23"/>
      <c r="HJ491" s="23"/>
      <c r="HK491" s="23"/>
    </row>
    <row r="492" spans="1:219" ht="13.9" customHeight="1">
      <c r="A492" s="392"/>
      <c r="B492" s="160"/>
      <c r="C492" s="161"/>
      <c r="D492" s="161"/>
      <c r="E492" s="255"/>
      <c r="F492" s="396">
        <v>0</v>
      </c>
      <c r="G492" s="181"/>
      <c r="H492" s="186"/>
      <c r="I492" s="162"/>
      <c r="J492" s="163"/>
      <c r="K492" s="164"/>
      <c r="L492" s="164"/>
      <c r="M492" s="187"/>
      <c r="N492" s="458"/>
      <c r="O492" s="463"/>
      <c r="P492" s="190"/>
      <c r="Q492" s="165"/>
      <c r="R492" s="166"/>
      <c r="S492" s="191"/>
      <c r="T492" s="195"/>
      <c r="U492" s="167"/>
      <c r="V492" s="196"/>
      <c r="W492" s="199">
        <f t="shared" si="100"/>
        <v>0</v>
      </c>
      <c r="X492" s="344">
        <f>IF(G492&gt;0,HLOOKUP(C492,'Utility Allowances'!$O$33:$S$34,2),0)</f>
        <v>0</v>
      </c>
      <c r="Y492" s="345">
        <f t="shared" si="101"/>
        <v>0</v>
      </c>
      <c r="Z492" s="168">
        <f t="shared" si="102"/>
        <v>0</v>
      </c>
      <c r="AA492" s="346">
        <f t="shared" si="103"/>
        <v>0</v>
      </c>
      <c r="AB492" s="344">
        <f>IF(Y492&gt;0,VLOOKUP($Y492,'Reference Data 2'!$B$7:$C$71,2),0)</f>
        <v>0</v>
      </c>
      <c r="AC492" s="347">
        <f t="shared" si="104"/>
        <v>0</v>
      </c>
      <c r="AD492" s="348">
        <f t="shared" si="105"/>
        <v>0</v>
      </c>
      <c r="AE492" s="349">
        <f>IF(Y492&gt;0,VLOOKUP($Y492,'Reference Data 2'!$B$9:$D$71,3),0)</f>
        <v>0</v>
      </c>
      <c r="AF492" s="347">
        <f t="shared" si="106"/>
        <v>0</v>
      </c>
      <c r="AG492" s="346">
        <f t="shared" si="107"/>
        <v>0</v>
      </c>
      <c r="AH492" s="350">
        <f t="shared" si="108"/>
        <v>0</v>
      </c>
      <c r="AI492" s="351">
        <f t="shared" si="109"/>
        <v>0</v>
      </c>
      <c r="AJ492" s="352">
        <f t="shared" si="110"/>
        <v>0</v>
      </c>
      <c r="AK492" s="349">
        <f>IF(AA492&gt;0,VLOOKUP(C492,'Reference Data 1'!$N$13:$O$17,2),0)</f>
        <v>0</v>
      </c>
      <c r="AL492" s="346">
        <f t="shared" si="111"/>
        <v>0</v>
      </c>
      <c r="AM492" s="353">
        <f t="shared" si="112"/>
        <v>0</v>
      </c>
      <c r="AN492" s="354">
        <f t="shared" si="113"/>
        <v>0</v>
      </c>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c r="CC492" s="23"/>
      <c r="CD492" s="23"/>
      <c r="CE492" s="23"/>
      <c r="CF492" s="23"/>
      <c r="CG492" s="23"/>
      <c r="CH492" s="23"/>
      <c r="CI492" s="23"/>
      <c r="CJ492" s="23"/>
      <c r="CK492" s="23"/>
      <c r="CL492" s="23"/>
      <c r="CM492" s="23"/>
      <c r="CN492" s="23"/>
      <c r="CO492" s="23"/>
      <c r="CP492" s="23"/>
      <c r="CQ492" s="23"/>
      <c r="CR492" s="23"/>
      <c r="CS492" s="23"/>
      <c r="CT492" s="23"/>
      <c r="CU492" s="23"/>
      <c r="CV492" s="23"/>
      <c r="CW492" s="23"/>
      <c r="CX492" s="23"/>
      <c r="CY492" s="23"/>
      <c r="CZ492" s="23"/>
      <c r="DA492" s="23"/>
      <c r="DB492" s="23"/>
      <c r="DC492" s="23"/>
      <c r="DD492" s="23"/>
      <c r="DE492" s="23"/>
      <c r="DF492" s="23"/>
      <c r="DG492" s="23"/>
      <c r="DH492" s="23"/>
      <c r="DI492" s="23"/>
      <c r="DJ492" s="23"/>
      <c r="DK492" s="23"/>
      <c r="DL492" s="23"/>
      <c r="DM492" s="23"/>
      <c r="DN492" s="23"/>
      <c r="DO492" s="23"/>
      <c r="DP492" s="23"/>
      <c r="DQ492" s="23"/>
      <c r="DR492" s="23"/>
      <c r="DS492" s="23"/>
      <c r="DT492" s="23"/>
      <c r="DU492" s="23"/>
      <c r="DV492" s="23"/>
      <c r="DW492" s="23"/>
      <c r="DX492" s="23"/>
      <c r="DY492" s="23"/>
      <c r="DZ492" s="23"/>
      <c r="EA492" s="23"/>
      <c r="EB492" s="23"/>
      <c r="EC492" s="23"/>
      <c r="ED492" s="23"/>
      <c r="EE492" s="23"/>
      <c r="EF492" s="23"/>
      <c r="EG492" s="23"/>
      <c r="EH492" s="23"/>
      <c r="EI492" s="23"/>
      <c r="EJ492" s="23"/>
      <c r="EK492" s="23"/>
      <c r="EL492" s="23"/>
      <c r="EM492" s="23"/>
      <c r="EN492" s="23"/>
      <c r="EO492" s="23"/>
      <c r="EP492" s="23"/>
      <c r="EQ492" s="23"/>
      <c r="ER492" s="23"/>
      <c r="ES492" s="23"/>
      <c r="ET492" s="23"/>
      <c r="EU492" s="23"/>
      <c r="EV492" s="23"/>
      <c r="EW492" s="23"/>
      <c r="EX492" s="23"/>
      <c r="EY492" s="23"/>
      <c r="EZ492" s="23"/>
      <c r="FA492" s="23"/>
      <c r="FB492" s="23"/>
      <c r="FC492" s="23"/>
      <c r="FD492" s="23"/>
      <c r="FE492" s="23"/>
      <c r="FF492" s="23"/>
      <c r="FG492" s="23"/>
      <c r="FH492" s="23"/>
      <c r="FI492" s="23"/>
      <c r="FJ492" s="23"/>
      <c r="FK492" s="23"/>
      <c r="FL492" s="23"/>
      <c r="FM492" s="23"/>
      <c r="FN492" s="23"/>
      <c r="FO492" s="23"/>
      <c r="FP492" s="23"/>
      <c r="FQ492" s="23"/>
      <c r="FR492" s="23"/>
      <c r="FS492" s="23"/>
      <c r="FT492" s="23"/>
      <c r="FU492" s="23"/>
      <c r="FV492" s="23"/>
      <c r="FW492" s="23"/>
      <c r="FX492" s="23"/>
      <c r="FY492" s="23"/>
      <c r="FZ492" s="23"/>
      <c r="GA492" s="23"/>
      <c r="GB492" s="23"/>
      <c r="GC492" s="23"/>
      <c r="GD492" s="23"/>
      <c r="GE492" s="23"/>
      <c r="GF492" s="23"/>
      <c r="GG492" s="23"/>
      <c r="GH492" s="23"/>
      <c r="GI492" s="23"/>
      <c r="GJ492" s="23"/>
      <c r="GK492" s="23"/>
      <c r="GL492" s="23"/>
      <c r="GM492" s="23"/>
      <c r="GN492" s="23"/>
      <c r="GO492" s="23"/>
      <c r="GP492" s="23"/>
      <c r="GQ492" s="23"/>
      <c r="GR492" s="23"/>
      <c r="GS492" s="23"/>
      <c r="GT492" s="23"/>
      <c r="GU492" s="23"/>
      <c r="GV492" s="23"/>
      <c r="GW492" s="23"/>
      <c r="GX492" s="23"/>
      <c r="GY492" s="23"/>
      <c r="GZ492" s="23"/>
      <c r="HA492" s="23"/>
      <c r="HB492" s="23"/>
      <c r="HC492" s="23"/>
      <c r="HD492" s="23"/>
      <c r="HE492" s="23"/>
      <c r="HF492" s="23"/>
      <c r="HG492" s="23"/>
      <c r="HH492" s="23"/>
      <c r="HI492" s="23"/>
      <c r="HJ492" s="23"/>
      <c r="HK492" s="23"/>
    </row>
    <row r="493" spans="1:219" ht="13.9" customHeight="1">
      <c r="A493" s="392"/>
      <c r="B493" s="160"/>
      <c r="C493" s="161"/>
      <c r="D493" s="161"/>
      <c r="E493" s="255"/>
      <c r="F493" s="396">
        <v>0</v>
      </c>
      <c r="G493" s="181"/>
      <c r="H493" s="186"/>
      <c r="I493" s="162"/>
      <c r="J493" s="163"/>
      <c r="K493" s="164"/>
      <c r="L493" s="164"/>
      <c r="M493" s="187"/>
      <c r="N493" s="458"/>
      <c r="O493" s="463"/>
      <c r="P493" s="190"/>
      <c r="Q493" s="165"/>
      <c r="R493" s="166"/>
      <c r="S493" s="191"/>
      <c r="T493" s="195"/>
      <c r="U493" s="167"/>
      <c r="V493" s="196"/>
      <c r="W493" s="199">
        <f t="shared" si="100"/>
        <v>0</v>
      </c>
      <c r="X493" s="344">
        <f>IF(G493&gt;0,HLOOKUP(C493,'Utility Allowances'!$O$33:$S$34,2),0)</f>
        <v>0</v>
      </c>
      <c r="Y493" s="345">
        <f t="shared" si="101"/>
        <v>0</v>
      </c>
      <c r="Z493" s="168">
        <f t="shared" si="102"/>
        <v>0</v>
      </c>
      <c r="AA493" s="346">
        <f t="shared" si="103"/>
        <v>0</v>
      </c>
      <c r="AB493" s="344">
        <f>IF(Y493&gt;0,VLOOKUP($Y493,'Reference Data 2'!$B$7:$C$71,2),0)</f>
        <v>0</v>
      </c>
      <c r="AC493" s="347">
        <f t="shared" si="104"/>
        <v>0</v>
      </c>
      <c r="AD493" s="348">
        <f t="shared" si="105"/>
        <v>0</v>
      </c>
      <c r="AE493" s="349">
        <f>IF(Y493&gt;0,VLOOKUP($Y493,'Reference Data 2'!$B$9:$D$71,3),0)</f>
        <v>0</v>
      </c>
      <c r="AF493" s="347">
        <f t="shared" si="106"/>
        <v>0</v>
      </c>
      <c r="AG493" s="346">
        <f t="shared" si="107"/>
        <v>0</v>
      </c>
      <c r="AH493" s="350">
        <f t="shared" si="108"/>
        <v>0</v>
      </c>
      <c r="AI493" s="351">
        <f t="shared" si="109"/>
        <v>0</v>
      </c>
      <c r="AJ493" s="352">
        <f t="shared" si="110"/>
        <v>0</v>
      </c>
      <c r="AK493" s="349">
        <f>IF(AA493&gt;0,VLOOKUP(C493,'Reference Data 1'!$N$13:$O$17,2),0)</f>
        <v>0</v>
      </c>
      <c r="AL493" s="346">
        <f t="shared" si="111"/>
        <v>0</v>
      </c>
      <c r="AM493" s="353">
        <f t="shared" si="112"/>
        <v>0</v>
      </c>
      <c r="AN493" s="354">
        <f t="shared" si="113"/>
        <v>0</v>
      </c>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3"/>
      <c r="BY493" s="23"/>
      <c r="BZ493" s="23"/>
      <c r="CA493" s="23"/>
      <c r="CB493" s="23"/>
      <c r="CC493" s="23"/>
      <c r="CD493" s="23"/>
      <c r="CE493" s="23"/>
      <c r="CF493" s="23"/>
      <c r="CG493" s="23"/>
      <c r="CH493" s="23"/>
      <c r="CI493" s="23"/>
      <c r="CJ493" s="23"/>
      <c r="CK493" s="23"/>
      <c r="CL493" s="23"/>
      <c r="CM493" s="23"/>
      <c r="CN493" s="23"/>
      <c r="CO493" s="23"/>
      <c r="CP493" s="23"/>
      <c r="CQ493" s="23"/>
      <c r="CR493" s="23"/>
      <c r="CS493" s="23"/>
      <c r="CT493" s="23"/>
      <c r="CU493" s="23"/>
      <c r="CV493" s="23"/>
      <c r="CW493" s="23"/>
      <c r="CX493" s="23"/>
      <c r="CY493" s="23"/>
      <c r="CZ493" s="23"/>
      <c r="DA493" s="23"/>
      <c r="DB493" s="23"/>
      <c r="DC493" s="23"/>
      <c r="DD493" s="23"/>
      <c r="DE493" s="23"/>
      <c r="DF493" s="23"/>
      <c r="DG493" s="23"/>
      <c r="DH493" s="23"/>
      <c r="DI493" s="23"/>
      <c r="DJ493" s="23"/>
      <c r="DK493" s="23"/>
      <c r="DL493" s="23"/>
      <c r="DM493" s="23"/>
      <c r="DN493" s="23"/>
      <c r="DO493" s="23"/>
      <c r="DP493" s="23"/>
      <c r="DQ493" s="23"/>
      <c r="DR493" s="23"/>
      <c r="DS493" s="23"/>
      <c r="DT493" s="23"/>
      <c r="DU493" s="23"/>
      <c r="DV493" s="23"/>
      <c r="DW493" s="23"/>
      <c r="DX493" s="23"/>
      <c r="DY493" s="23"/>
      <c r="DZ493" s="23"/>
      <c r="EA493" s="23"/>
      <c r="EB493" s="23"/>
      <c r="EC493" s="23"/>
      <c r="ED493" s="23"/>
      <c r="EE493" s="23"/>
      <c r="EF493" s="23"/>
      <c r="EG493" s="23"/>
      <c r="EH493" s="23"/>
      <c r="EI493" s="23"/>
      <c r="EJ493" s="23"/>
      <c r="EK493" s="23"/>
      <c r="EL493" s="23"/>
      <c r="EM493" s="23"/>
      <c r="EN493" s="23"/>
      <c r="EO493" s="23"/>
      <c r="EP493" s="23"/>
      <c r="EQ493" s="23"/>
      <c r="ER493" s="23"/>
      <c r="ES493" s="23"/>
      <c r="ET493" s="23"/>
      <c r="EU493" s="23"/>
      <c r="EV493" s="23"/>
      <c r="EW493" s="23"/>
      <c r="EX493" s="23"/>
      <c r="EY493" s="23"/>
      <c r="EZ493" s="23"/>
      <c r="FA493" s="23"/>
      <c r="FB493" s="23"/>
      <c r="FC493" s="23"/>
      <c r="FD493" s="23"/>
      <c r="FE493" s="23"/>
      <c r="FF493" s="23"/>
      <c r="FG493" s="23"/>
      <c r="FH493" s="23"/>
      <c r="FI493" s="23"/>
      <c r="FJ493" s="23"/>
      <c r="FK493" s="23"/>
      <c r="FL493" s="23"/>
      <c r="FM493" s="23"/>
      <c r="FN493" s="23"/>
      <c r="FO493" s="23"/>
      <c r="FP493" s="23"/>
      <c r="FQ493" s="23"/>
      <c r="FR493" s="23"/>
      <c r="FS493" s="23"/>
      <c r="FT493" s="23"/>
      <c r="FU493" s="23"/>
      <c r="FV493" s="23"/>
      <c r="FW493" s="23"/>
      <c r="FX493" s="23"/>
      <c r="FY493" s="23"/>
      <c r="FZ493" s="23"/>
      <c r="GA493" s="23"/>
      <c r="GB493" s="23"/>
      <c r="GC493" s="23"/>
      <c r="GD493" s="23"/>
      <c r="GE493" s="23"/>
      <c r="GF493" s="23"/>
      <c r="GG493" s="23"/>
      <c r="GH493" s="23"/>
      <c r="GI493" s="23"/>
      <c r="GJ493" s="23"/>
      <c r="GK493" s="23"/>
      <c r="GL493" s="23"/>
      <c r="GM493" s="23"/>
      <c r="GN493" s="23"/>
      <c r="GO493" s="23"/>
      <c r="GP493" s="23"/>
      <c r="GQ493" s="23"/>
      <c r="GR493" s="23"/>
      <c r="GS493" s="23"/>
      <c r="GT493" s="23"/>
      <c r="GU493" s="23"/>
      <c r="GV493" s="23"/>
      <c r="GW493" s="23"/>
      <c r="GX493" s="23"/>
      <c r="GY493" s="23"/>
      <c r="GZ493" s="23"/>
      <c r="HA493" s="23"/>
      <c r="HB493" s="23"/>
      <c r="HC493" s="23"/>
      <c r="HD493" s="23"/>
      <c r="HE493" s="23"/>
      <c r="HF493" s="23"/>
      <c r="HG493" s="23"/>
      <c r="HH493" s="23"/>
      <c r="HI493" s="23"/>
      <c r="HJ493" s="23"/>
      <c r="HK493" s="23"/>
    </row>
    <row r="494" spans="1:219" ht="13.9" customHeight="1">
      <c r="A494" s="392"/>
      <c r="B494" s="160"/>
      <c r="C494" s="161"/>
      <c r="D494" s="161"/>
      <c r="E494" s="255"/>
      <c r="F494" s="396">
        <v>0</v>
      </c>
      <c r="G494" s="181"/>
      <c r="H494" s="186"/>
      <c r="I494" s="162"/>
      <c r="J494" s="163"/>
      <c r="K494" s="164"/>
      <c r="L494" s="164"/>
      <c r="M494" s="187"/>
      <c r="N494" s="458"/>
      <c r="O494" s="463"/>
      <c r="P494" s="190"/>
      <c r="Q494" s="165"/>
      <c r="R494" s="166"/>
      <c r="S494" s="191"/>
      <c r="T494" s="195"/>
      <c r="U494" s="167"/>
      <c r="V494" s="196"/>
      <c r="W494" s="199">
        <f t="shared" si="100"/>
        <v>0</v>
      </c>
      <c r="X494" s="344">
        <f>IF(G494&gt;0,HLOOKUP(C494,'Utility Allowances'!$O$33:$S$34,2),0)</f>
        <v>0</v>
      </c>
      <c r="Y494" s="345">
        <f t="shared" si="101"/>
        <v>0</v>
      </c>
      <c r="Z494" s="168">
        <f t="shared" si="102"/>
        <v>0</v>
      </c>
      <c r="AA494" s="346">
        <f t="shared" si="103"/>
        <v>0</v>
      </c>
      <c r="AB494" s="344">
        <f>IF(Y494&gt;0,VLOOKUP($Y494,'Reference Data 2'!$B$7:$C$71,2),0)</f>
        <v>0</v>
      </c>
      <c r="AC494" s="347">
        <f t="shared" si="104"/>
        <v>0</v>
      </c>
      <c r="AD494" s="348">
        <f t="shared" si="105"/>
        <v>0</v>
      </c>
      <c r="AE494" s="349">
        <f>IF(Y494&gt;0,VLOOKUP($Y494,'Reference Data 2'!$B$9:$D$71,3),0)</f>
        <v>0</v>
      </c>
      <c r="AF494" s="347">
        <f t="shared" si="106"/>
        <v>0</v>
      </c>
      <c r="AG494" s="346">
        <f t="shared" si="107"/>
        <v>0</v>
      </c>
      <c r="AH494" s="350">
        <f t="shared" si="108"/>
        <v>0</v>
      </c>
      <c r="AI494" s="351">
        <f t="shared" si="109"/>
        <v>0</v>
      </c>
      <c r="AJ494" s="352">
        <f t="shared" si="110"/>
        <v>0</v>
      </c>
      <c r="AK494" s="349">
        <f>IF(AA494&gt;0,VLOOKUP(C494,'Reference Data 1'!$N$13:$O$17,2),0)</f>
        <v>0</v>
      </c>
      <c r="AL494" s="346">
        <f t="shared" si="111"/>
        <v>0</v>
      </c>
      <c r="AM494" s="353">
        <f t="shared" si="112"/>
        <v>0</v>
      </c>
      <c r="AN494" s="354">
        <f t="shared" si="113"/>
        <v>0</v>
      </c>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c r="DN494" s="23"/>
      <c r="DO494" s="23"/>
      <c r="DP494" s="23"/>
      <c r="DQ494" s="23"/>
      <c r="DR494" s="23"/>
      <c r="DS494" s="23"/>
      <c r="DT494" s="23"/>
      <c r="DU494" s="23"/>
      <c r="DV494" s="23"/>
      <c r="DW494" s="23"/>
      <c r="DX494" s="23"/>
      <c r="DY494" s="23"/>
      <c r="DZ494" s="23"/>
      <c r="EA494" s="23"/>
      <c r="EB494" s="23"/>
      <c r="EC494" s="23"/>
      <c r="ED494" s="23"/>
      <c r="EE494" s="23"/>
      <c r="EF494" s="23"/>
      <c r="EG494" s="23"/>
      <c r="EH494" s="23"/>
      <c r="EI494" s="23"/>
      <c r="EJ494" s="23"/>
      <c r="EK494" s="23"/>
      <c r="EL494" s="23"/>
      <c r="EM494" s="23"/>
      <c r="EN494" s="23"/>
      <c r="EO494" s="23"/>
      <c r="EP494" s="23"/>
      <c r="EQ494" s="23"/>
      <c r="ER494" s="23"/>
      <c r="ES494" s="23"/>
      <c r="ET494" s="23"/>
      <c r="EU494" s="23"/>
      <c r="EV494" s="23"/>
      <c r="EW494" s="23"/>
      <c r="EX494" s="23"/>
      <c r="EY494" s="23"/>
      <c r="EZ494" s="23"/>
      <c r="FA494" s="23"/>
      <c r="FB494" s="23"/>
      <c r="FC494" s="23"/>
      <c r="FD494" s="23"/>
      <c r="FE494" s="23"/>
      <c r="FF494" s="23"/>
      <c r="FG494" s="23"/>
      <c r="FH494" s="23"/>
      <c r="FI494" s="23"/>
      <c r="FJ494" s="23"/>
      <c r="FK494" s="23"/>
      <c r="FL494" s="23"/>
      <c r="FM494" s="23"/>
      <c r="FN494" s="23"/>
      <c r="FO494" s="23"/>
      <c r="FP494" s="23"/>
      <c r="FQ494" s="23"/>
      <c r="FR494" s="23"/>
      <c r="FS494" s="23"/>
      <c r="FT494" s="23"/>
      <c r="FU494" s="23"/>
      <c r="FV494" s="23"/>
      <c r="FW494" s="23"/>
      <c r="FX494" s="23"/>
      <c r="FY494" s="23"/>
      <c r="FZ494" s="23"/>
      <c r="GA494" s="23"/>
      <c r="GB494" s="23"/>
      <c r="GC494" s="23"/>
      <c r="GD494" s="23"/>
      <c r="GE494" s="23"/>
      <c r="GF494" s="23"/>
      <c r="GG494" s="23"/>
      <c r="GH494" s="23"/>
      <c r="GI494" s="23"/>
      <c r="GJ494" s="23"/>
      <c r="GK494" s="23"/>
      <c r="GL494" s="23"/>
      <c r="GM494" s="23"/>
      <c r="GN494" s="23"/>
      <c r="GO494" s="23"/>
      <c r="GP494" s="23"/>
      <c r="GQ494" s="23"/>
      <c r="GR494" s="23"/>
      <c r="GS494" s="23"/>
      <c r="GT494" s="23"/>
      <c r="GU494" s="23"/>
      <c r="GV494" s="23"/>
      <c r="GW494" s="23"/>
      <c r="GX494" s="23"/>
      <c r="GY494" s="23"/>
      <c r="GZ494" s="23"/>
      <c r="HA494" s="23"/>
      <c r="HB494" s="23"/>
      <c r="HC494" s="23"/>
      <c r="HD494" s="23"/>
      <c r="HE494" s="23"/>
      <c r="HF494" s="23"/>
      <c r="HG494" s="23"/>
      <c r="HH494" s="23"/>
      <c r="HI494" s="23"/>
      <c r="HJ494" s="23"/>
      <c r="HK494" s="23"/>
    </row>
    <row r="495" spans="1:219" ht="13.9" customHeight="1">
      <c r="A495" s="392"/>
      <c r="B495" s="160"/>
      <c r="C495" s="161"/>
      <c r="D495" s="161"/>
      <c r="E495" s="255"/>
      <c r="F495" s="396">
        <v>0</v>
      </c>
      <c r="G495" s="181"/>
      <c r="H495" s="186"/>
      <c r="I495" s="162"/>
      <c r="J495" s="163"/>
      <c r="K495" s="164"/>
      <c r="L495" s="164"/>
      <c r="M495" s="187"/>
      <c r="N495" s="458"/>
      <c r="O495" s="463"/>
      <c r="P495" s="190"/>
      <c r="Q495" s="165"/>
      <c r="R495" s="166"/>
      <c r="S495" s="191"/>
      <c r="T495" s="195"/>
      <c r="U495" s="167"/>
      <c r="V495" s="196"/>
      <c r="W495" s="199">
        <f t="shared" si="100"/>
        <v>0</v>
      </c>
      <c r="X495" s="344">
        <f>IF(G495&gt;0,HLOOKUP(C495,'Utility Allowances'!$O$33:$S$34,2),0)</f>
        <v>0</v>
      </c>
      <c r="Y495" s="345">
        <f t="shared" si="101"/>
        <v>0</v>
      </c>
      <c r="Z495" s="168">
        <f t="shared" si="102"/>
        <v>0</v>
      </c>
      <c r="AA495" s="346">
        <f t="shared" si="103"/>
        <v>0</v>
      </c>
      <c r="AB495" s="344">
        <f>IF(Y495&gt;0,VLOOKUP($Y495,'Reference Data 2'!$B$7:$C$71,2),0)</f>
        <v>0</v>
      </c>
      <c r="AC495" s="347">
        <f t="shared" si="104"/>
        <v>0</v>
      </c>
      <c r="AD495" s="348">
        <f t="shared" si="105"/>
        <v>0</v>
      </c>
      <c r="AE495" s="349">
        <f>IF(Y495&gt;0,VLOOKUP($Y495,'Reference Data 2'!$B$9:$D$71,3),0)</f>
        <v>0</v>
      </c>
      <c r="AF495" s="347">
        <f t="shared" si="106"/>
        <v>0</v>
      </c>
      <c r="AG495" s="346">
        <f t="shared" si="107"/>
        <v>0</v>
      </c>
      <c r="AH495" s="350">
        <f t="shared" si="108"/>
        <v>0</v>
      </c>
      <c r="AI495" s="351">
        <f t="shared" si="109"/>
        <v>0</v>
      </c>
      <c r="AJ495" s="352">
        <f t="shared" si="110"/>
        <v>0</v>
      </c>
      <c r="AK495" s="349">
        <f>IF(AA495&gt;0,VLOOKUP(C495,'Reference Data 1'!$N$13:$O$17,2),0)</f>
        <v>0</v>
      </c>
      <c r="AL495" s="346">
        <f t="shared" si="111"/>
        <v>0</v>
      </c>
      <c r="AM495" s="353">
        <f t="shared" si="112"/>
        <v>0</v>
      </c>
      <c r="AN495" s="354">
        <f t="shared" si="113"/>
        <v>0</v>
      </c>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c r="BU495" s="23"/>
      <c r="BV495" s="23"/>
      <c r="BW495" s="23"/>
      <c r="BX495" s="23"/>
      <c r="BY495" s="23"/>
      <c r="BZ495" s="23"/>
      <c r="CA495" s="23"/>
      <c r="CB495" s="23"/>
      <c r="CC495" s="23"/>
      <c r="CD495" s="23"/>
      <c r="CE495" s="23"/>
      <c r="CF495" s="23"/>
      <c r="CG495" s="23"/>
      <c r="CH495" s="23"/>
      <c r="CI495" s="23"/>
      <c r="CJ495" s="23"/>
      <c r="CK495" s="23"/>
      <c r="CL495" s="23"/>
      <c r="CM495" s="23"/>
      <c r="CN495" s="23"/>
      <c r="CO495" s="23"/>
      <c r="CP495" s="23"/>
      <c r="CQ495" s="23"/>
      <c r="CR495" s="23"/>
      <c r="CS495" s="23"/>
      <c r="CT495" s="23"/>
      <c r="CU495" s="23"/>
      <c r="CV495" s="23"/>
      <c r="CW495" s="23"/>
      <c r="CX495" s="23"/>
      <c r="CY495" s="23"/>
      <c r="CZ495" s="23"/>
      <c r="DA495" s="23"/>
      <c r="DB495" s="23"/>
      <c r="DC495" s="23"/>
      <c r="DD495" s="23"/>
      <c r="DE495" s="23"/>
      <c r="DF495" s="23"/>
      <c r="DG495" s="23"/>
      <c r="DH495" s="23"/>
      <c r="DI495" s="23"/>
      <c r="DJ495" s="23"/>
      <c r="DK495" s="23"/>
      <c r="DL495" s="23"/>
      <c r="DM495" s="23"/>
      <c r="DN495" s="23"/>
      <c r="DO495" s="23"/>
      <c r="DP495" s="23"/>
      <c r="DQ495" s="23"/>
      <c r="DR495" s="23"/>
      <c r="DS495" s="23"/>
      <c r="DT495" s="23"/>
      <c r="DU495" s="23"/>
      <c r="DV495" s="23"/>
      <c r="DW495" s="23"/>
      <c r="DX495" s="23"/>
      <c r="DY495" s="23"/>
      <c r="DZ495" s="23"/>
      <c r="EA495" s="23"/>
      <c r="EB495" s="23"/>
      <c r="EC495" s="23"/>
      <c r="ED495" s="23"/>
      <c r="EE495" s="23"/>
      <c r="EF495" s="23"/>
      <c r="EG495" s="23"/>
      <c r="EH495" s="23"/>
      <c r="EI495" s="23"/>
      <c r="EJ495" s="23"/>
      <c r="EK495" s="23"/>
      <c r="EL495" s="23"/>
      <c r="EM495" s="23"/>
      <c r="EN495" s="23"/>
      <c r="EO495" s="23"/>
      <c r="EP495" s="23"/>
      <c r="EQ495" s="23"/>
      <c r="ER495" s="23"/>
      <c r="ES495" s="23"/>
      <c r="ET495" s="23"/>
      <c r="EU495" s="23"/>
      <c r="EV495" s="23"/>
      <c r="EW495" s="23"/>
      <c r="EX495" s="23"/>
      <c r="EY495" s="23"/>
      <c r="EZ495" s="23"/>
      <c r="FA495" s="23"/>
      <c r="FB495" s="23"/>
      <c r="FC495" s="23"/>
      <c r="FD495" s="23"/>
      <c r="FE495" s="23"/>
      <c r="FF495" s="23"/>
      <c r="FG495" s="23"/>
      <c r="FH495" s="23"/>
      <c r="FI495" s="23"/>
      <c r="FJ495" s="23"/>
      <c r="FK495" s="23"/>
      <c r="FL495" s="23"/>
      <c r="FM495" s="23"/>
      <c r="FN495" s="23"/>
      <c r="FO495" s="23"/>
      <c r="FP495" s="23"/>
      <c r="FQ495" s="23"/>
      <c r="FR495" s="23"/>
      <c r="FS495" s="23"/>
      <c r="FT495" s="23"/>
      <c r="FU495" s="23"/>
      <c r="FV495" s="23"/>
      <c r="FW495" s="23"/>
      <c r="FX495" s="23"/>
      <c r="FY495" s="23"/>
      <c r="FZ495" s="23"/>
      <c r="GA495" s="23"/>
      <c r="GB495" s="23"/>
      <c r="GC495" s="23"/>
      <c r="GD495" s="23"/>
      <c r="GE495" s="23"/>
      <c r="GF495" s="23"/>
      <c r="GG495" s="23"/>
      <c r="GH495" s="23"/>
      <c r="GI495" s="23"/>
      <c r="GJ495" s="23"/>
      <c r="GK495" s="23"/>
      <c r="GL495" s="23"/>
      <c r="GM495" s="23"/>
      <c r="GN495" s="23"/>
      <c r="GO495" s="23"/>
      <c r="GP495" s="23"/>
      <c r="GQ495" s="23"/>
      <c r="GR495" s="23"/>
      <c r="GS495" s="23"/>
      <c r="GT495" s="23"/>
      <c r="GU495" s="23"/>
      <c r="GV495" s="23"/>
      <c r="GW495" s="23"/>
      <c r="GX495" s="23"/>
      <c r="GY495" s="23"/>
      <c r="GZ495" s="23"/>
      <c r="HA495" s="23"/>
      <c r="HB495" s="23"/>
      <c r="HC495" s="23"/>
      <c r="HD495" s="23"/>
      <c r="HE495" s="23"/>
      <c r="HF495" s="23"/>
      <c r="HG495" s="23"/>
      <c r="HH495" s="23"/>
      <c r="HI495" s="23"/>
      <c r="HJ495" s="23"/>
      <c r="HK495" s="23"/>
    </row>
    <row r="496" spans="1:219" ht="13.9" customHeight="1">
      <c r="A496" s="392"/>
      <c r="B496" s="160"/>
      <c r="C496" s="161"/>
      <c r="D496" s="161"/>
      <c r="E496" s="255"/>
      <c r="F496" s="396">
        <v>0</v>
      </c>
      <c r="G496" s="181"/>
      <c r="H496" s="186"/>
      <c r="I496" s="162"/>
      <c r="J496" s="163"/>
      <c r="K496" s="164"/>
      <c r="L496" s="164"/>
      <c r="M496" s="187"/>
      <c r="N496" s="458"/>
      <c r="O496" s="463"/>
      <c r="P496" s="190"/>
      <c r="Q496" s="165"/>
      <c r="R496" s="166"/>
      <c r="S496" s="191"/>
      <c r="T496" s="195"/>
      <c r="U496" s="167"/>
      <c r="V496" s="196"/>
      <c r="W496" s="199">
        <f t="shared" si="100"/>
        <v>0</v>
      </c>
      <c r="X496" s="344">
        <f>IF(G496&gt;0,HLOOKUP(C496,'Utility Allowances'!$O$33:$S$34,2),0)</f>
        <v>0</v>
      </c>
      <c r="Y496" s="345">
        <f t="shared" si="101"/>
        <v>0</v>
      </c>
      <c r="Z496" s="168">
        <f t="shared" si="102"/>
        <v>0</v>
      </c>
      <c r="AA496" s="346">
        <f t="shared" si="103"/>
        <v>0</v>
      </c>
      <c r="AB496" s="344">
        <f>IF(Y496&gt;0,VLOOKUP($Y496,'Reference Data 2'!$B$7:$C$71,2),0)</f>
        <v>0</v>
      </c>
      <c r="AC496" s="347">
        <f t="shared" si="104"/>
        <v>0</v>
      </c>
      <c r="AD496" s="348">
        <f t="shared" si="105"/>
        <v>0</v>
      </c>
      <c r="AE496" s="349">
        <f>IF(Y496&gt;0,VLOOKUP($Y496,'Reference Data 2'!$B$9:$D$71,3),0)</f>
        <v>0</v>
      </c>
      <c r="AF496" s="347">
        <f t="shared" si="106"/>
        <v>0</v>
      </c>
      <c r="AG496" s="346">
        <f t="shared" si="107"/>
        <v>0</v>
      </c>
      <c r="AH496" s="350">
        <f t="shared" si="108"/>
        <v>0</v>
      </c>
      <c r="AI496" s="351">
        <f t="shared" si="109"/>
        <v>0</v>
      </c>
      <c r="AJ496" s="352">
        <f t="shared" si="110"/>
        <v>0</v>
      </c>
      <c r="AK496" s="349">
        <f>IF(AA496&gt;0,VLOOKUP(C496,'Reference Data 1'!$N$13:$O$17,2),0)</f>
        <v>0</v>
      </c>
      <c r="AL496" s="346">
        <f t="shared" si="111"/>
        <v>0</v>
      </c>
      <c r="AM496" s="353">
        <f t="shared" si="112"/>
        <v>0</v>
      </c>
      <c r="AN496" s="354">
        <f t="shared" si="113"/>
        <v>0</v>
      </c>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3"/>
      <c r="EV496" s="23"/>
      <c r="EW496" s="23"/>
      <c r="EX496" s="23"/>
      <c r="EY496" s="23"/>
      <c r="EZ496" s="23"/>
      <c r="FA496" s="23"/>
      <c r="FB496" s="23"/>
      <c r="FC496" s="23"/>
      <c r="FD496" s="23"/>
      <c r="FE496" s="23"/>
      <c r="FF496" s="23"/>
      <c r="FG496" s="23"/>
      <c r="FH496" s="23"/>
      <c r="FI496" s="23"/>
      <c r="FJ496" s="23"/>
      <c r="FK496" s="23"/>
      <c r="FL496" s="23"/>
      <c r="FM496" s="23"/>
      <c r="FN496" s="23"/>
      <c r="FO496" s="23"/>
      <c r="FP496" s="23"/>
      <c r="FQ496" s="23"/>
      <c r="FR496" s="23"/>
      <c r="FS496" s="23"/>
      <c r="FT496" s="23"/>
      <c r="FU496" s="23"/>
      <c r="FV496" s="23"/>
      <c r="FW496" s="23"/>
      <c r="FX496" s="23"/>
      <c r="FY496" s="23"/>
      <c r="FZ496" s="23"/>
      <c r="GA496" s="23"/>
      <c r="GB496" s="23"/>
      <c r="GC496" s="23"/>
      <c r="GD496" s="23"/>
      <c r="GE496" s="23"/>
      <c r="GF496" s="23"/>
      <c r="GG496" s="23"/>
      <c r="GH496" s="23"/>
      <c r="GI496" s="23"/>
      <c r="GJ496" s="23"/>
      <c r="GK496" s="23"/>
      <c r="GL496" s="23"/>
      <c r="GM496" s="23"/>
      <c r="GN496" s="23"/>
      <c r="GO496" s="23"/>
      <c r="GP496" s="23"/>
      <c r="GQ496" s="23"/>
      <c r="GR496" s="23"/>
      <c r="GS496" s="23"/>
      <c r="GT496" s="23"/>
      <c r="GU496" s="23"/>
      <c r="GV496" s="23"/>
      <c r="GW496" s="23"/>
      <c r="GX496" s="23"/>
      <c r="GY496" s="23"/>
      <c r="GZ496" s="23"/>
      <c r="HA496" s="23"/>
      <c r="HB496" s="23"/>
      <c r="HC496" s="23"/>
      <c r="HD496" s="23"/>
      <c r="HE496" s="23"/>
      <c r="HF496" s="23"/>
      <c r="HG496" s="23"/>
      <c r="HH496" s="23"/>
      <c r="HI496" s="23"/>
      <c r="HJ496" s="23"/>
      <c r="HK496" s="23"/>
    </row>
    <row r="497" spans="1:219" ht="13.9" customHeight="1">
      <c r="A497" s="392"/>
      <c r="B497" s="160"/>
      <c r="C497" s="161"/>
      <c r="D497" s="161"/>
      <c r="E497" s="255"/>
      <c r="F497" s="396">
        <v>0</v>
      </c>
      <c r="G497" s="181"/>
      <c r="H497" s="186"/>
      <c r="I497" s="162"/>
      <c r="J497" s="163"/>
      <c r="K497" s="164"/>
      <c r="L497" s="164"/>
      <c r="M497" s="187"/>
      <c r="N497" s="458"/>
      <c r="O497" s="463"/>
      <c r="P497" s="190"/>
      <c r="Q497" s="165"/>
      <c r="R497" s="166"/>
      <c r="S497" s="191"/>
      <c r="T497" s="195"/>
      <c r="U497" s="167"/>
      <c r="V497" s="196"/>
      <c r="W497" s="199">
        <f t="shared" si="100"/>
        <v>0</v>
      </c>
      <c r="X497" s="344">
        <f>IF(G497&gt;0,HLOOKUP(C497,'Utility Allowances'!$O$33:$S$34,2),0)</f>
        <v>0</v>
      </c>
      <c r="Y497" s="345">
        <f t="shared" si="101"/>
        <v>0</v>
      </c>
      <c r="Z497" s="168">
        <f t="shared" si="102"/>
        <v>0</v>
      </c>
      <c r="AA497" s="346">
        <f t="shared" si="103"/>
        <v>0</v>
      </c>
      <c r="AB497" s="344">
        <f>IF(Y497&gt;0,VLOOKUP($Y497,'Reference Data 2'!$B$7:$C$71,2),0)</f>
        <v>0</v>
      </c>
      <c r="AC497" s="347">
        <f t="shared" si="104"/>
        <v>0</v>
      </c>
      <c r="AD497" s="348">
        <f t="shared" si="105"/>
        <v>0</v>
      </c>
      <c r="AE497" s="349">
        <f>IF(Y497&gt;0,VLOOKUP($Y497,'Reference Data 2'!$B$9:$D$71,3),0)</f>
        <v>0</v>
      </c>
      <c r="AF497" s="347">
        <f t="shared" si="106"/>
        <v>0</v>
      </c>
      <c r="AG497" s="346">
        <f t="shared" si="107"/>
        <v>0</v>
      </c>
      <c r="AH497" s="350">
        <f t="shared" si="108"/>
        <v>0</v>
      </c>
      <c r="AI497" s="351">
        <f t="shared" si="109"/>
        <v>0</v>
      </c>
      <c r="AJ497" s="352">
        <f t="shared" si="110"/>
        <v>0</v>
      </c>
      <c r="AK497" s="349">
        <f>IF(AA497&gt;0,VLOOKUP(C497,'Reference Data 1'!$N$13:$O$17,2),0)</f>
        <v>0</v>
      </c>
      <c r="AL497" s="346">
        <f t="shared" si="111"/>
        <v>0</v>
      </c>
      <c r="AM497" s="353">
        <f t="shared" si="112"/>
        <v>0</v>
      </c>
      <c r="AN497" s="354">
        <f t="shared" si="113"/>
        <v>0</v>
      </c>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c r="BU497" s="23"/>
      <c r="BV497" s="23"/>
      <c r="BW497" s="23"/>
      <c r="BX497" s="23"/>
      <c r="BY497" s="23"/>
      <c r="BZ497" s="23"/>
      <c r="CA497" s="23"/>
      <c r="CB497" s="23"/>
      <c r="CC497" s="23"/>
      <c r="CD497" s="23"/>
      <c r="CE497" s="23"/>
      <c r="CF497" s="23"/>
      <c r="CG497" s="23"/>
      <c r="CH497" s="23"/>
      <c r="CI497" s="23"/>
      <c r="CJ497" s="23"/>
      <c r="CK497" s="23"/>
      <c r="CL497" s="23"/>
      <c r="CM497" s="23"/>
      <c r="CN497" s="23"/>
      <c r="CO497" s="23"/>
      <c r="CP497" s="23"/>
      <c r="CQ497" s="23"/>
      <c r="CR497" s="23"/>
      <c r="CS497" s="23"/>
      <c r="CT497" s="23"/>
      <c r="CU497" s="23"/>
      <c r="CV497" s="23"/>
      <c r="CW497" s="23"/>
      <c r="CX497" s="23"/>
      <c r="CY497" s="23"/>
      <c r="CZ497" s="23"/>
      <c r="DA497" s="23"/>
      <c r="DB497" s="23"/>
      <c r="DC497" s="23"/>
      <c r="DD497" s="23"/>
      <c r="DE497" s="23"/>
      <c r="DF497" s="23"/>
      <c r="DG497" s="23"/>
      <c r="DH497" s="23"/>
      <c r="DI497" s="23"/>
      <c r="DJ497" s="23"/>
      <c r="DK497" s="23"/>
      <c r="DL497" s="23"/>
      <c r="DM497" s="23"/>
      <c r="DN497" s="23"/>
      <c r="DO497" s="23"/>
      <c r="DP497" s="23"/>
      <c r="DQ497" s="23"/>
      <c r="DR497" s="23"/>
      <c r="DS497" s="23"/>
      <c r="DT497" s="23"/>
      <c r="DU497" s="23"/>
      <c r="DV497" s="23"/>
      <c r="DW497" s="23"/>
      <c r="DX497" s="23"/>
      <c r="DY497" s="23"/>
      <c r="DZ497" s="23"/>
      <c r="EA497" s="23"/>
      <c r="EB497" s="23"/>
      <c r="EC497" s="23"/>
      <c r="ED497" s="23"/>
      <c r="EE497" s="23"/>
      <c r="EF497" s="23"/>
      <c r="EG497" s="23"/>
      <c r="EH497" s="23"/>
      <c r="EI497" s="23"/>
      <c r="EJ497" s="23"/>
      <c r="EK497" s="23"/>
      <c r="EL497" s="23"/>
      <c r="EM497" s="23"/>
      <c r="EN497" s="23"/>
      <c r="EO497" s="23"/>
      <c r="EP497" s="23"/>
      <c r="EQ497" s="23"/>
      <c r="ER497" s="23"/>
      <c r="ES497" s="23"/>
      <c r="ET497" s="23"/>
      <c r="EU497" s="23"/>
      <c r="EV497" s="23"/>
      <c r="EW497" s="23"/>
      <c r="EX497" s="23"/>
      <c r="EY497" s="23"/>
      <c r="EZ497" s="23"/>
      <c r="FA497" s="23"/>
      <c r="FB497" s="23"/>
      <c r="FC497" s="23"/>
      <c r="FD497" s="23"/>
      <c r="FE497" s="23"/>
      <c r="FF497" s="23"/>
      <c r="FG497" s="23"/>
      <c r="FH497" s="23"/>
      <c r="FI497" s="23"/>
      <c r="FJ497" s="23"/>
      <c r="FK497" s="23"/>
      <c r="FL497" s="23"/>
      <c r="FM497" s="23"/>
      <c r="FN497" s="23"/>
      <c r="FO497" s="23"/>
      <c r="FP497" s="23"/>
      <c r="FQ497" s="23"/>
      <c r="FR497" s="23"/>
      <c r="FS497" s="23"/>
      <c r="FT497" s="23"/>
      <c r="FU497" s="23"/>
      <c r="FV497" s="23"/>
      <c r="FW497" s="23"/>
      <c r="FX497" s="23"/>
      <c r="FY497" s="23"/>
      <c r="FZ497" s="23"/>
      <c r="GA497" s="23"/>
      <c r="GB497" s="23"/>
      <c r="GC497" s="23"/>
      <c r="GD497" s="23"/>
      <c r="GE497" s="23"/>
      <c r="GF497" s="23"/>
      <c r="GG497" s="23"/>
      <c r="GH497" s="23"/>
      <c r="GI497" s="23"/>
      <c r="GJ497" s="23"/>
      <c r="GK497" s="23"/>
      <c r="GL497" s="23"/>
      <c r="GM497" s="23"/>
      <c r="GN497" s="23"/>
      <c r="GO497" s="23"/>
      <c r="GP497" s="23"/>
      <c r="GQ497" s="23"/>
      <c r="GR497" s="23"/>
      <c r="GS497" s="23"/>
      <c r="GT497" s="23"/>
      <c r="GU497" s="23"/>
      <c r="GV497" s="23"/>
      <c r="GW497" s="23"/>
      <c r="GX497" s="23"/>
      <c r="GY497" s="23"/>
      <c r="GZ497" s="23"/>
      <c r="HA497" s="23"/>
      <c r="HB497" s="23"/>
      <c r="HC497" s="23"/>
      <c r="HD497" s="23"/>
      <c r="HE497" s="23"/>
      <c r="HF497" s="23"/>
      <c r="HG497" s="23"/>
      <c r="HH497" s="23"/>
      <c r="HI497" s="23"/>
      <c r="HJ497" s="23"/>
      <c r="HK497" s="23"/>
    </row>
    <row r="498" spans="1:219" ht="13.9" customHeight="1">
      <c r="A498" s="392"/>
      <c r="B498" s="160"/>
      <c r="C498" s="161"/>
      <c r="D498" s="161"/>
      <c r="E498" s="255"/>
      <c r="F498" s="396">
        <v>0</v>
      </c>
      <c r="G498" s="181"/>
      <c r="H498" s="186"/>
      <c r="I498" s="162"/>
      <c r="J498" s="163"/>
      <c r="K498" s="164"/>
      <c r="L498" s="164"/>
      <c r="M498" s="187"/>
      <c r="N498" s="458"/>
      <c r="O498" s="463"/>
      <c r="P498" s="190"/>
      <c r="Q498" s="165"/>
      <c r="R498" s="166"/>
      <c r="S498" s="191"/>
      <c r="T498" s="195"/>
      <c r="U498" s="167"/>
      <c r="V498" s="196"/>
      <c r="W498" s="199">
        <f t="shared" si="100"/>
        <v>0</v>
      </c>
      <c r="X498" s="344">
        <f>IF(G498&gt;0,HLOOKUP(C498,'Utility Allowances'!$O$33:$S$34,2),0)</f>
        <v>0</v>
      </c>
      <c r="Y498" s="345">
        <f t="shared" si="101"/>
        <v>0</v>
      </c>
      <c r="Z498" s="168">
        <f t="shared" si="102"/>
        <v>0</v>
      </c>
      <c r="AA498" s="346">
        <f t="shared" si="103"/>
        <v>0</v>
      </c>
      <c r="AB498" s="344">
        <f>IF(Y498&gt;0,VLOOKUP($Y498,'Reference Data 2'!$B$7:$C$71,2),0)</f>
        <v>0</v>
      </c>
      <c r="AC498" s="347">
        <f t="shared" si="104"/>
        <v>0</v>
      </c>
      <c r="AD498" s="348">
        <f t="shared" si="105"/>
        <v>0</v>
      </c>
      <c r="AE498" s="349">
        <f>IF(Y498&gt;0,VLOOKUP($Y498,'Reference Data 2'!$B$9:$D$71,3),0)</f>
        <v>0</v>
      </c>
      <c r="AF498" s="347">
        <f t="shared" si="106"/>
        <v>0</v>
      </c>
      <c r="AG498" s="346">
        <f t="shared" si="107"/>
        <v>0</v>
      </c>
      <c r="AH498" s="350">
        <f t="shared" si="108"/>
        <v>0</v>
      </c>
      <c r="AI498" s="351">
        <f t="shared" si="109"/>
        <v>0</v>
      </c>
      <c r="AJ498" s="352">
        <f t="shared" si="110"/>
        <v>0</v>
      </c>
      <c r="AK498" s="349">
        <f>IF(AA498&gt;0,VLOOKUP(C498,'Reference Data 1'!$N$13:$O$17,2),0)</f>
        <v>0</v>
      </c>
      <c r="AL498" s="346">
        <f t="shared" si="111"/>
        <v>0</v>
      </c>
      <c r="AM498" s="353">
        <f t="shared" si="112"/>
        <v>0</v>
      </c>
      <c r="AN498" s="354">
        <f t="shared" si="113"/>
        <v>0</v>
      </c>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23"/>
      <c r="DD498" s="23"/>
      <c r="DE498" s="23"/>
      <c r="DF498" s="23"/>
      <c r="DG498" s="23"/>
      <c r="DH498" s="23"/>
      <c r="DI498" s="23"/>
      <c r="DJ498" s="23"/>
      <c r="DK498" s="23"/>
      <c r="DL498" s="23"/>
      <c r="DM498" s="23"/>
      <c r="DN498" s="23"/>
      <c r="DO498" s="23"/>
      <c r="DP498" s="23"/>
      <c r="DQ498" s="23"/>
      <c r="DR498" s="23"/>
      <c r="DS498" s="23"/>
      <c r="DT498" s="23"/>
      <c r="DU498" s="23"/>
      <c r="DV498" s="23"/>
      <c r="DW498" s="23"/>
      <c r="DX498" s="23"/>
      <c r="DY498" s="23"/>
      <c r="DZ498" s="23"/>
      <c r="EA498" s="23"/>
      <c r="EB498" s="23"/>
      <c r="EC498" s="23"/>
      <c r="ED498" s="23"/>
      <c r="EE498" s="23"/>
      <c r="EF498" s="23"/>
      <c r="EG498" s="23"/>
      <c r="EH498" s="23"/>
      <c r="EI498" s="23"/>
      <c r="EJ498" s="23"/>
      <c r="EK498" s="23"/>
      <c r="EL498" s="23"/>
      <c r="EM498" s="23"/>
      <c r="EN498" s="23"/>
      <c r="EO498" s="23"/>
      <c r="EP498" s="23"/>
      <c r="EQ498" s="23"/>
      <c r="ER498" s="23"/>
      <c r="ES498" s="23"/>
      <c r="ET498" s="23"/>
      <c r="EU498" s="23"/>
      <c r="EV498" s="23"/>
      <c r="EW498" s="23"/>
      <c r="EX498" s="23"/>
      <c r="EY498" s="23"/>
      <c r="EZ498" s="23"/>
      <c r="FA498" s="23"/>
      <c r="FB498" s="23"/>
      <c r="FC498" s="23"/>
      <c r="FD498" s="23"/>
      <c r="FE498" s="23"/>
      <c r="FF498" s="23"/>
      <c r="FG498" s="23"/>
      <c r="FH498" s="23"/>
      <c r="FI498" s="23"/>
      <c r="FJ498" s="23"/>
      <c r="FK498" s="23"/>
      <c r="FL498" s="23"/>
      <c r="FM498" s="23"/>
      <c r="FN498" s="23"/>
      <c r="FO498" s="23"/>
      <c r="FP498" s="23"/>
      <c r="FQ498" s="23"/>
      <c r="FR498" s="23"/>
      <c r="FS498" s="23"/>
      <c r="FT498" s="23"/>
      <c r="FU498" s="23"/>
      <c r="FV498" s="23"/>
      <c r="FW498" s="23"/>
      <c r="FX498" s="23"/>
      <c r="FY498" s="23"/>
      <c r="FZ498" s="23"/>
      <c r="GA498" s="23"/>
      <c r="GB498" s="23"/>
      <c r="GC498" s="23"/>
      <c r="GD498" s="23"/>
      <c r="GE498" s="23"/>
      <c r="GF498" s="23"/>
      <c r="GG498" s="23"/>
      <c r="GH498" s="23"/>
      <c r="GI498" s="23"/>
      <c r="GJ498" s="23"/>
      <c r="GK498" s="23"/>
      <c r="GL498" s="23"/>
      <c r="GM498" s="23"/>
      <c r="GN498" s="23"/>
      <c r="GO498" s="23"/>
      <c r="GP498" s="23"/>
      <c r="GQ498" s="23"/>
      <c r="GR498" s="23"/>
      <c r="GS498" s="23"/>
      <c r="GT498" s="23"/>
      <c r="GU498" s="23"/>
      <c r="GV498" s="23"/>
      <c r="GW498" s="23"/>
      <c r="GX498" s="23"/>
      <c r="GY498" s="23"/>
      <c r="GZ498" s="23"/>
      <c r="HA498" s="23"/>
      <c r="HB498" s="23"/>
      <c r="HC498" s="23"/>
      <c r="HD498" s="23"/>
      <c r="HE498" s="23"/>
      <c r="HF498" s="23"/>
      <c r="HG498" s="23"/>
      <c r="HH498" s="23"/>
      <c r="HI498" s="23"/>
      <c r="HJ498" s="23"/>
      <c r="HK498" s="23"/>
    </row>
    <row r="499" spans="1:219" ht="13.9" customHeight="1">
      <c r="A499" s="392"/>
      <c r="B499" s="160"/>
      <c r="C499" s="161"/>
      <c r="D499" s="161"/>
      <c r="E499" s="255"/>
      <c r="F499" s="396">
        <v>0</v>
      </c>
      <c r="G499" s="181"/>
      <c r="H499" s="186"/>
      <c r="I499" s="162"/>
      <c r="J499" s="163"/>
      <c r="K499" s="164"/>
      <c r="L499" s="164"/>
      <c r="M499" s="187"/>
      <c r="N499" s="458"/>
      <c r="O499" s="463"/>
      <c r="P499" s="190"/>
      <c r="Q499" s="165"/>
      <c r="R499" s="166"/>
      <c r="S499" s="191"/>
      <c r="T499" s="195"/>
      <c r="U499" s="167"/>
      <c r="V499" s="196"/>
      <c r="W499" s="199">
        <f t="shared" si="100"/>
        <v>0</v>
      </c>
      <c r="X499" s="344">
        <f>IF(G499&gt;0,HLOOKUP(C499,'Utility Allowances'!$O$33:$S$34,2),0)</f>
        <v>0</v>
      </c>
      <c r="Y499" s="345">
        <f t="shared" si="101"/>
        <v>0</v>
      </c>
      <c r="Z499" s="168">
        <f t="shared" si="102"/>
        <v>0</v>
      </c>
      <c r="AA499" s="346">
        <f t="shared" si="103"/>
        <v>0</v>
      </c>
      <c r="AB499" s="344">
        <f>IF(Y499&gt;0,VLOOKUP($Y499,'Reference Data 2'!$B$7:$C$71,2),0)</f>
        <v>0</v>
      </c>
      <c r="AC499" s="347">
        <f t="shared" si="104"/>
        <v>0</v>
      </c>
      <c r="AD499" s="348">
        <f t="shared" si="105"/>
        <v>0</v>
      </c>
      <c r="AE499" s="349">
        <f>IF(Y499&gt;0,VLOOKUP($Y499,'Reference Data 2'!$B$9:$D$71,3),0)</f>
        <v>0</v>
      </c>
      <c r="AF499" s="347">
        <f t="shared" si="106"/>
        <v>0</v>
      </c>
      <c r="AG499" s="346">
        <f t="shared" si="107"/>
        <v>0</v>
      </c>
      <c r="AH499" s="350">
        <f t="shared" si="108"/>
        <v>0</v>
      </c>
      <c r="AI499" s="351">
        <f t="shared" si="109"/>
        <v>0</v>
      </c>
      <c r="AJ499" s="352">
        <f t="shared" si="110"/>
        <v>0</v>
      </c>
      <c r="AK499" s="349">
        <f>IF(AA499&gt;0,VLOOKUP(C499,'Reference Data 1'!$N$13:$O$17,2),0)</f>
        <v>0</v>
      </c>
      <c r="AL499" s="346">
        <f t="shared" si="111"/>
        <v>0</v>
      </c>
      <c r="AM499" s="353">
        <f t="shared" si="112"/>
        <v>0</v>
      </c>
      <c r="AN499" s="354">
        <f t="shared" si="113"/>
        <v>0</v>
      </c>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23"/>
      <c r="DD499" s="23"/>
      <c r="DE499" s="23"/>
      <c r="DF499" s="23"/>
      <c r="DG499" s="23"/>
      <c r="DH499" s="23"/>
      <c r="DI499" s="23"/>
      <c r="DJ499" s="23"/>
      <c r="DK499" s="23"/>
      <c r="DL499" s="23"/>
      <c r="DM499" s="23"/>
      <c r="DN499" s="23"/>
      <c r="DO499" s="23"/>
      <c r="DP499" s="23"/>
      <c r="DQ499" s="23"/>
      <c r="DR499" s="23"/>
      <c r="DS499" s="23"/>
      <c r="DT499" s="23"/>
      <c r="DU499" s="23"/>
      <c r="DV499" s="23"/>
      <c r="DW499" s="23"/>
      <c r="DX499" s="23"/>
      <c r="DY499" s="23"/>
      <c r="DZ499" s="23"/>
      <c r="EA499" s="23"/>
      <c r="EB499" s="23"/>
      <c r="EC499" s="23"/>
      <c r="ED499" s="23"/>
      <c r="EE499" s="23"/>
      <c r="EF499" s="23"/>
      <c r="EG499" s="23"/>
      <c r="EH499" s="23"/>
      <c r="EI499" s="23"/>
      <c r="EJ499" s="23"/>
      <c r="EK499" s="23"/>
      <c r="EL499" s="23"/>
      <c r="EM499" s="23"/>
      <c r="EN499" s="23"/>
      <c r="EO499" s="23"/>
      <c r="EP499" s="23"/>
      <c r="EQ499" s="23"/>
      <c r="ER499" s="23"/>
      <c r="ES499" s="23"/>
      <c r="ET499" s="23"/>
      <c r="EU499" s="23"/>
      <c r="EV499" s="23"/>
      <c r="EW499" s="23"/>
      <c r="EX499" s="23"/>
      <c r="EY499" s="23"/>
      <c r="EZ499" s="23"/>
      <c r="FA499" s="23"/>
      <c r="FB499" s="23"/>
      <c r="FC499" s="23"/>
      <c r="FD499" s="23"/>
      <c r="FE499" s="23"/>
      <c r="FF499" s="23"/>
      <c r="FG499" s="23"/>
      <c r="FH499" s="23"/>
      <c r="FI499" s="23"/>
      <c r="FJ499" s="23"/>
      <c r="FK499" s="23"/>
      <c r="FL499" s="23"/>
      <c r="FM499" s="23"/>
      <c r="FN499" s="23"/>
      <c r="FO499" s="23"/>
      <c r="FP499" s="23"/>
      <c r="FQ499" s="23"/>
      <c r="FR499" s="23"/>
      <c r="FS499" s="23"/>
      <c r="FT499" s="23"/>
      <c r="FU499" s="23"/>
      <c r="FV499" s="23"/>
      <c r="FW499" s="23"/>
      <c r="FX499" s="23"/>
      <c r="FY499" s="23"/>
      <c r="FZ499" s="23"/>
      <c r="GA499" s="23"/>
      <c r="GB499" s="23"/>
      <c r="GC499" s="23"/>
      <c r="GD499" s="23"/>
      <c r="GE499" s="23"/>
      <c r="GF499" s="23"/>
      <c r="GG499" s="23"/>
      <c r="GH499" s="23"/>
      <c r="GI499" s="23"/>
      <c r="GJ499" s="23"/>
      <c r="GK499" s="23"/>
      <c r="GL499" s="23"/>
      <c r="GM499" s="23"/>
      <c r="GN499" s="23"/>
      <c r="GO499" s="23"/>
      <c r="GP499" s="23"/>
      <c r="GQ499" s="23"/>
      <c r="GR499" s="23"/>
      <c r="GS499" s="23"/>
      <c r="GT499" s="23"/>
      <c r="GU499" s="23"/>
      <c r="GV499" s="23"/>
      <c r="GW499" s="23"/>
      <c r="GX499" s="23"/>
      <c r="GY499" s="23"/>
      <c r="GZ499" s="23"/>
      <c r="HA499" s="23"/>
      <c r="HB499" s="23"/>
      <c r="HC499" s="23"/>
      <c r="HD499" s="23"/>
      <c r="HE499" s="23"/>
      <c r="HF499" s="23"/>
      <c r="HG499" s="23"/>
      <c r="HH499" s="23"/>
      <c r="HI499" s="23"/>
      <c r="HJ499" s="23"/>
      <c r="HK499" s="23"/>
    </row>
    <row r="500" spans="1:219" ht="13.9" customHeight="1">
      <c r="A500" s="392"/>
      <c r="B500" s="160"/>
      <c r="C500" s="161"/>
      <c r="D500" s="161"/>
      <c r="E500" s="255"/>
      <c r="F500" s="396">
        <v>0</v>
      </c>
      <c r="G500" s="181"/>
      <c r="H500" s="186"/>
      <c r="I500" s="162"/>
      <c r="J500" s="163"/>
      <c r="K500" s="164"/>
      <c r="L500" s="164"/>
      <c r="M500" s="187"/>
      <c r="N500" s="458"/>
      <c r="O500" s="463"/>
      <c r="P500" s="190"/>
      <c r="Q500" s="165"/>
      <c r="R500" s="166"/>
      <c r="S500" s="191"/>
      <c r="T500" s="195"/>
      <c r="U500" s="167"/>
      <c r="V500" s="196"/>
      <c r="W500" s="199">
        <f t="shared" si="100"/>
        <v>0</v>
      </c>
      <c r="X500" s="344">
        <f>IF(G500&gt;0,HLOOKUP(C500,'Utility Allowances'!$O$33:$S$34,2),0)</f>
        <v>0</v>
      </c>
      <c r="Y500" s="345">
        <f t="shared" si="101"/>
        <v>0</v>
      </c>
      <c r="Z500" s="168">
        <f t="shared" si="102"/>
        <v>0</v>
      </c>
      <c r="AA500" s="346">
        <f t="shared" si="103"/>
        <v>0</v>
      </c>
      <c r="AB500" s="344">
        <f>IF(Y500&gt;0,VLOOKUP($Y500,'Reference Data 2'!$B$7:$C$71,2),0)</f>
        <v>0</v>
      </c>
      <c r="AC500" s="347">
        <f t="shared" si="104"/>
        <v>0</v>
      </c>
      <c r="AD500" s="348">
        <f t="shared" si="105"/>
        <v>0</v>
      </c>
      <c r="AE500" s="349">
        <f>IF(Y500&gt;0,VLOOKUP($Y500,'Reference Data 2'!$B$9:$D$71,3),0)</f>
        <v>0</v>
      </c>
      <c r="AF500" s="347">
        <f t="shared" si="106"/>
        <v>0</v>
      </c>
      <c r="AG500" s="346">
        <f t="shared" si="107"/>
        <v>0</v>
      </c>
      <c r="AH500" s="350">
        <f t="shared" si="108"/>
        <v>0</v>
      </c>
      <c r="AI500" s="351">
        <f t="shared" si="109"/>
        <v>0</v>
      </c>
      <c r="AJ500" s="352">
        <f t="shared" si="110"/>
        <v>0</v>
      </c>
      <c r="AK500" s="349">
        <f>IF(AA500&gt;0,VLOOKUP(C500,'Reference Data 1'!$N$13:$O$17,2),0)</f>
        <v>0</v>
      </c>
      <c r="AL500" s="346">
        <f t="shared" si="111"/>
        <v>0</v>
      </c>
      <c r="AM500" s="353">
        <f t="shared" si="112"/>
        <v>0</v>
      </c>
      <c r="AN500" s="354">
        <f t="shared" si="113"/>
        <v>0</v>
      </c>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c r="BU500" s="23"/>
      <c r="BV500" s="23"/>
      <c r="BW500" s="23"/>
      <c r="BX500" s="23"/>
      <c r="BY500" s="23"/>
      <c r="BZ500" s="23"/>
      <c r="CA500" s="23"/>
      <c r="CB500" s="23"/>
      <c r="CC500" s="23"/>
      <c r="CD500" s="23"/>
      <c r="CE500" s="23"/>
      <c r="CF500" s="23"/>
      <c r="CG500" s="23"/>
      <c r="CH500" s="23"/>
      <c r="CI500" s="23"/>
      <c r="CJ500" s="23"/>
      <c r="CK500" s="23"/>
      <c r="CL500" s="23"/>
      <c r="CM500" s="23"/>
      <c r="CN500" s="23"/>
      <c r="CO500" s="23"/>
      <c r="CP500" s="23"/>
      <c r="CQ500" s="23"/>
      <c r="CR500" s="23"/>
      <c r="CS500" s="23"/>
      <c r="CT500" s="23"/>
      <c r="CU500" s="23"/>
      <c r="CV500" s="23"/>
      <c r="CW500" s="23"/>
      <c r="CX500" s="23"/>
      <c r="CY500" s="23"/>
      <c r="CZ500" s="23"/>
      <c r="DA500" s="23"/>
      <c r="DB500" s="23"/>
      <c r="DC500" s="23"/>
      <c r="DD500" s="23"/>
      <c r="DE500" s="23"/>
      <c r="DF500" s="23"/>
      <c r="DG500" s="23"/>
      <c r="DH500" s="23"/>
      <c r="DI500" s="23"/>
      <c r="DJ500" s="23"/>
      <c r="DK500" s="23"/>
      <c r="DL500" s="23"/>
      <c r="DM500" s="23"/>
      <c r="DN500" s="23"/>
      <c r="DO500" s="23"/>
      <c r="DP500" s="23"/>
      <c r="DQ500" s="23"/>
      <c r="DR500" s="23"/>
      <c r="DS500" s="23"/>
      <c r="DT500" s="23"/>
      <c r="DU500" s="23"/>
      <c r="DV500" s="23"/>
      <c r="DW500" s="23"/>
      <c r="DX500" s="23"/>
      <c r="DY500" s="23"/>
      <c r="DZ500" s="23"/>
      <c r="EA500" s="23"/>
      <c r="EB500" s="23"/>
      <c r="EC500" s="23"/>
      <c r="ED500" s="23"/>
      <c r="EE500" s="23"/>
      <c r="EF500" s="23"/>
      <c r="EG500" s="23"/>
      <c r="EH500" s="23"/>
      <c r="EI500" s="23"/>
      <c r="EJ500" s="23"/>
      <c r="EK500" s="23"/>
      <c r="EL500" s="23"/>
      <c r="EM500" s="23"/>
      <c r="EN500" s="23"/>
      <c r="EO500" s="23"/>
      <c r="EP500" s="23"/>
      <c r="EQ500" s="23"/>
      <c r="ER500" s="23"/>
      <c r="ES500" s="23"/>
      <c r="ET500" s="23"/>
      <c r="EU500" s="23"/>
      <c r="EV500" s="23"/>
      <c r="EW500" s="23"/>
      <c r="EX500" s="23"/>
      <c r="EY500" s="23"/>
      <c r="EZ500" s="23"/>
      <c r="FA500" s="23"/>
      <c r="FB500" s="23"/>
      <c r="FC500" s="23"/>
      <c r="FD500" s="23"/>
      <c r="FE500" s="23"/>
      <c r="FF500" s="23"/>
      <c r="FG500" s="23"/>
      <c r="FH500" s="23"/>
      <c r="FI500" s="23"/>
      <c r="FJ500" s="23"/>
      <c r="FK500" s="23"/>
      <c r="FL500" s="23"/>
      <c r="FM500" s="23"/>
      <c r="FN500" s="23"/>
      <c r="FO500" s="23"/>
      <c r="FP500" s="23"/>
      <c r="FQ500" s="23"/>
      <c r="FR500" s="23"/>
      <c r="FS500" s="23"/>
      <c r="FT500" s="23"/>
      <c r="FU500" s="23"/>
      <c r="FV500" s="23"/>
      <c r="FW500" s="23"/>
      <c r="FX500" s="23"/>
      <c r="FY500" s="23"/>
      <c r="FZ500" s="23"/>
      <c r="GA500" s="23"/>
      <c r="GB500" s="23"/>
      <c r="GC500" s="23"/>
      <c r="GD500" s="23"/>
      <c r="GE500" s="23"/>
      <c r="GF500" s="23"/>
      <c r="GG500" s="23"/>
      <c r="GH500" s="23"/>
      <c r="GI500" s="23"/>
      <c r="GJ500" s="23"/>
      <c r="GK500" s="23"/>
      <c r="GL500" s="23"/>
      <c r="GM500" s="23"/>
      <c r="GN500" s="23"/>
      <c r="GO500" s="23"/>
      <c r="GP500" s="23"/>
      <c r="GQ500" s="23"/>
      <c r="GR500" s="23"/>
      <c r="GS500" s="23"/>
      <c r="GT500" s="23"/>
      <c r="GU500" s="23"/>
      <c r="GV500" s="23"/>
      <c r="GW500" s="23"/>
      <c r="GX500" s="23"/>
      <c r="GY500" s="23"/>
      <c r="GZ500" s="23"/>
      <c r="HA500" s="23"/>
      <c r="HB500" s="23"/>
      <c r="HC500" s="23"/>
      <c r="HD500" s="23"/>
      <c r="HE500" s="23"/>
      <c r="HF500" s="23"/>
      <c r="HG500" s="23"/>
      <c r="HH500" s="23"/>
      <c r="HI500" s="23"/>
      <c r="HJ500" s="23"/>
      <c r="HK500" s="23"/>
    </row>
    <row r="501" spans="1:219" ht="13.9" customHeight="1">
      <c r="A501" s="392"/>
      <c r="B501" s="160"/>
      <c r="C501" s="161"/>
      <c r="D501" s="161"/>
      <c r="E501" s="255"/>
      <c r="F501" s="396">
        <v>0</v>
      </c>
      <c r="G501" s="181"/>
      <c r="H501" s="186"/>
      <c r="I501" s="162"/>
      <c r="J501" s="163"/>
      <c r="K501" s="164"/>
      <c r="L501" s="164"/>
      <c r="M501" s="187"/>
      <c r="N501" s="458"/>
      <c r="O501" s="463"/>
      <c r="P501" s="190"/>
      <c r="Q501" s="165"/>
      <c r="R501" s="166"/>
      <c r="S501" s="191"/>
      <c r="T501" s="195"/>
      <c r="U501" s="167"/>
      <c r="V501" s="196"/>
      <c r="W501" s="199">
        <f t="shared" si="100"/>
        <v>0</v>
      </c>
      <c r="X501" s="344">
        <f>IF(G501&gt;0,HLOOKUP(C501,'Utility Allowances'!$O$33:$S$34,2),0)</f>
        <v>0</v>
      </c>
      <c r="Y501" s="345">
        <f t="shared" si="101"/>
        <v>0</v>
      </c>
      <c r="Z501" s="168">
        <f t="shared" si="102"/>
        <v>0</v>
      </c>
      <c r="AA501" s="346">
        <f t="shared" si="103"/>
        <v>0</v>
      </c>
      <c r="AB501" s="344">
        <f>IF(Y501&gt;0,VLOOKUP($Y501,'Reference Data 2'!$B$7:$C$71,2),0)</f>
        <v>0</v>
      </c>
      <c r="AC501" s="347">
        <f t="shared" si="104"/>
        <v>0</v>
      </c>
      <c r="AD501" s="348">
        <f t="shared" si="105"/>
        <v>0</v>
      </c>
      <c r="AE501" s="349">
        <f>IF(Y501&gt;0,VLOOKUP($Y501,'Reference Data 2'!$B$9:$D$71,3),0)</f>
        <v>0</v>
      </c>
      <c r="AF501" s="347">
        <f t="shared" si="106"/>
        <v>0</v>
      </c>
      <c r="AG501" s="346">
        <f t="shared" si="107"/>
        <v>0</v>
      </c>
      <c r="AH501" s="350">
        <f t="shared" si="108"/>
        <v>0</v>
      </c>
      <c r="AI501" s="351">
        <f t="shared" si="109"/>
        <v>0</v>
      </c>
      <c r="AJ501" s="352">
        <f t="shared" si="110"/>
        <v>0</v>
      </c>
      <c r="AK501" s="349">
        <f>IF(AA501&gt;0,VLOOKUP(C501,'Reference Data 1'!$N$13:$O$17,2),0)</f>
        <v>0</v>
      </c>
      <c r="AL501" s="346">
        <f t="shared" si="111"/>
        <v>0</v>
      </c>
      <c r="AM501" s="353">
        <f t="shared" si="112"/>
        <v>0</v>
      </c>
      <c r="AN501" s="354">
        <f t="shared" si="113"/>
        <v>0</v>
      </c>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c r="BU501" s="23"/>
      <c r="BV501" s="23"/>
      <c r="BW501" s="23"/>
      <c r="BX501" s="23"/>
      <c r="BY501" s="23"/>
      <c r="BZ501" s="23"/>
      <c r="CA501" s="23"/>
      <c r="CB501" s="23"/>
      <c r="CC501" s="23"/>
      <c r="CD501" s="23"/>
      <c r="CE501" s="23"/>
      <c r="CF501" s="23"/>
      <c r="CG501" s="23"/>
      <c r="CH501" s="23"/>
      <c r="CI501" s="23"/>
      <c r="CJ501" s="23"/>
      <c r="CK501" s="23"/>
      <c r="CL501" s="23"/>
      <c r="CM501" s="23"/>
      <c r="CN501" s="23"/>
      <c r="CO501" s="23"/>
      <c r="CP501" s="23"/>
      <c r="CQ501" s="23"/>
      <c r="CR501" s="23"/>
      <c r="CS501" s="23"/>
      <c r="CT501" s="23"/>
      <c r="CU501" s="23"/>
      <c r="CV501" s="23"/>
      <c r="CW501" s="23"/>
      <c r="CX501" s="23"/>
      <c r="CY501" s="23"/>
      <c r="CZ501" s="23"/>
      <c r="DA501" s="23"/>
      <c r="DB501" s="23"/>
      <c r="DC501" s="23"/>
      <c r="DD501" s="23"/>
      <c r="DE501" s="23"/>
      <c r="DF501" s="23"/>
      <c r="DG501" s="23"/>
      <c r="DH501" s="23"/>
      <c r="DI501" s="23"/>
      <c r="DJ501" s="23"/>
      <c r="DK501" s="23"/>
      <c r="DL501" s="23"/>
      <c r="DM501" s="23"/>
      <c r="DN501" s="23"/>
      <c r="DO501" s="23"/>
      <c r="DP501" s="23"/>
      <c r="DQ501" s="23"/>
      <c r="DR501" s="23"/>
      <c r="DS501" s="23"/>
      <c r="DT501" s="23"/>
      <c r="DU501" s="23"/>
      <c r="DV501" s="23"/>
      <c r="DW501" s="23"/>
      <c r="DX501" s="23"/>
      <c r="DY501" s="23"/>
      <c r="DZ501" s="23"/>
      <c r="EA501" s="23"/>
      <c r="EB501" s="23"/>
      <c r="EC501" s="23"/>
      <c r="ED501" s="23"/>
      <c r="EE501" s="23"/>
      <c r="EF501" s="23"/>
      <c r="EG501" s="23"/>
      <c r="EH501" s="23"/>
      <c r="EI501" s="23"/>
      <c r="EJ501" s="23"/>
      <c r="EK501" s="23"/>
      <c r="EL501" s="23"/>
      <c r="EM501" s="23"/>
      <c r="EN501" s="23"/>
      <c r="EO501" s="23"/>
      <c r="EP501" s="23"/>
      <c r="EQ501" s="23"/>
      <c r="ER501" s="23"/>
      <c r="ES501" s="23"/>
      <c r="ET501" s="23"/>
      <c r="EU501" s="23"/>
      <c r="EV501" s="23"/>
      <c r="EW501" s="23"/>
      <c r="EX501" s="23"/>
      <c r="EY501" s="23"/>
      <c r="EZ501" s="23"/>
      <c r="FA501" s="23"/>
      <c r="FB501" s="23"/>
      <c r="FC501" s="23"/>
      <c r="FD501" s="23"/>
      <c r="FE501" s="23"/>
      <c r="FF501" s="23"/>
      <c r="FG501" s="23"/>
      <c r="FH501" s="23"/>
      <c r="FI501" s="23"/>
      <c r="FJ501" s="23"/>
      <c r="FK501" s="23"/>
      <c r="FL501" s="23"/>
      <c r="FM501" s="23"/>
      <c r="FN501" s="23"/>
      <c r="FO501" s="23"/>
      <c r="FP501" s="23"/>
      <c r="FQ501" s="23"/>
      <c r="FR501" s="23"/>
      <c r="FS501" s="23"/>
      <c r="FT501" s="23"/>
      <c r="FU501" s="23"/>
      <c r="FV501" s="23"/>
      <c r="FW501" s="23"/>
      <c r="FX501" s="23"/>
      <c r="FY501" s="23"/>
      <c r="FZ501" s="23"/>
      <c r="GA501" s="23"/>
      <c r="GB501" s="23"/>
      <c r="GC501" s="23"/>
      <c r="GD501" s="23"/>
      <c r="GE501" s="23"/>
      <c r="GF501" s="23"/>
      <c r="GG501" s="23"/>
      <c r="GH501" s="23"/>
      <c r="GI501" s="23"/>
      <c r="GJ501" s="23"/>
      <c r="GK501" s="23"/>
      <c r="GL501" s="23"/>
      <c r="GM501" s="23"/>
      <c r="GN501" s="23"/>
      <c r="GO501" s="23"/>
      <c r="GP501" s="23"/>
      <c r="GQ501" s="23"/>
      <c r="GR501" s="23"/>
      <c r="GS501" s="23"/>
      <c r="GT501" s="23"/>
      <c r="GU501" s="23"/>
      <c r="GV501" s="23"/>
      <c r="GW501" s="23"/>
      <c r="GX501" s="23"/>
      <c r="GY501" s="23"/>
      <c r="GZ501" s="23"/>
      <c r="HA501" s="23"/>
      <c r="HB501" s="23"/>
      <c r="HC501" s="23"/>
      <c r="HD501" s="23"/>
      <c r="HE501" s="23"/>
      <c r="HF501" s="23"/>
      <c r="HG501" s="23"/>
      <c r="HH501" s="23"/>
      <c r="HI501" s="23"/>
      <c r="HJ501" s="23"/>
      <c r="HK501" s="23"/>
    </row>
    <row r="502" spans="1:219" ht="13.9" customHeight="1">
      <c r="A502" s="392"/>
      <c r="B502" s="160"/>
      <c r="C502" s="161"/>
      <c r="D502" s="161"/>
      <c r="E502" s="255"/>
      <c r="F502" s="396">
        <v>0</v>
      </c>
      <c r="G502" s="181"/>
      <c r="H502" s="186"/>
      <c r="I502" s="162"/>
      <c r="J502" s="163"/>
      <c r="K502" s="164"/>
      <c r="L502" s="164"/>
      <c r="M502" s="187"/>
      <c r="N502" s="458"/>
      <c r="O502" s="463"/>
      <c r="P502" s="190"/>
      <c r="Q502" s="165"/>
      <c r="R502" s="166"/>
      <c r="S502" s="191"/>
      <c r="T502" s="195"/>
      <c r="U502" s="167"/>
      <c r="V502" s="196"/>
      <c r="W502" s="199">
        <f t="shared" si="100"/>
        <v>0</v>
      </c>
      <c r="X502" s="344">
        <f>IF(G502&gt;0,HLOOKUP(C502,'Utility Allowances'!$O$33:$S$34,2),0)</f>
        <v>0</v>
      </c>
      <c r="Y502" s="345">
        <f t="shared" si="101"/>
        <v>0</v>
      </c>
      <c r="Z502" s="168">
        <f t="shared" si="102"/>
        <v>0</v>
      </c>
      <c r="AA502" s="346">
        <f t="shared" si="103"/>
        <v>0</v>
      </c>
      <c r="AB502" s="344">
        <f>IF(Y502&gt;0,VLOOKUP($Y502,'Reference Data 2'!$B$7:$C$71,2),0)</f>
        <v>0</v>
      </c>
      <c r="AC502" s="347">
        <f t="shared" si="104"/>
        <v>0</v>
      </c>
      <c r="AD502" s="348">
        <f t="shared" si="105"/>
        <v>0</v>
      </c>
      <c r="AE502" s="349">
        <f>IF(Y502&gt;0,VLOOKUP($Y502,'Reference Data 2'!$B$9:$D$71,3),0)</f>
        <v>0</v>
      </c>
      <c r="AF502" s="347">
        <f t="shared" si="106"/>
        <v>0</v>
      </c>
      <c r="AG502" s="346">
        <f t="shared" si="107"/>
        <v>0</v>
      </c>
      <c r="AH502" s="350">
        <f t="shared" si="108"/>
        <v>0</v>
      </c>
      <c r="AI502" s="351">
        <f t="shared" si="109"/>
        <v>0</v>
      </c>
      <c r="AJ502" s="352">
        <f t="shared" si="110"/>
        <v>0</v>
      </c>
      <c r="AK502" s="349">
        <f>IF(AA502&gt;0,VLOOKUP(C502,'Reference Data 1'!$N$13:$O$17,2),0)</f>
        <v>0</v>
      </c>
      <c r="AL502" s="346">
        <f t="shared" si="111"/>
        <v>0</v>
      </c>
      <c r="AM502" s="353">
        <f t="shared" si="112"/>
        <v>0</v>
      </c>
      <c r="AN502" s="354">
        <f t="shared" si="113"/>
        <v>0</v>
      </c>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c r="BX502" s="23"/>
      <c r="BY502" s="23"/>
      <c r="BZ502" s="23"/>
      <c r="CA502" s="23"/>
      <c r="CB502" s="23"/>
      <c r="CC502" s="23"/>
      <c r="CD502" s="23"/>
      <c r="CE502" s="23"/>
      <c r="CF502" s="23"/>
      <c r="CG502" s="23"/>
      <c r="CH502" s="23"/>
      <c r="CI502" s="23"/>
      <c r="CJ502" s="23"/>
      <c r="CK502" s="23"/>
      <c r="CL502" s="23"/>
      <c r="CM502" s="23"/>
      <c r="CN502" s="23"/>
      <c r="CO502" s="23"/>
      <c r="CP502" s="23"/>
      <c r="CQ502" s="23"/>
      <c r="CR502" s="23"/>
      <c r="CS502" s="23"/>
      <c r="CT502" s="23"/>
      <c r="CU502" s="23"/>
      <c r="CV502" s="23"/>
      <c r="CW502" s="23"/>
      <c r="CX502" s="23"/>
      <c r="CY502" s="23"/>
      <c r="CZ502" s="23"/>
      <c r="DA502" s="23"/>
      <c r="DB502" s="23"/>
      <c r="DC502" s="23"/>
      <c r="DD502" s="23"/>
      <c r="DE502" s="23"/>
      <c r="DF502" s="23"/>
      <c r="DG502" s="23"/>
      <c r="DH502" s="23"/>
      <c r="DI502" s="23"/>
      <c r="DJ502" s="23"/>
      <c r="DK502" s="23"/>
      <c r="DL502" s="23"/>
      <c r="DM502" s="23"/>
      <c r="DN502" s="23"/>
      <c r="DO502" s="23"/>
      <c r="DP502" s="23"/>
      <c r="DQ502" s="23"/>
      <c r="DR502" s="23"/>
      <c r="DS502" s="23"/>
      <c r="DT502" s="23"/>
      <c r="DU502" s="23"/>
      <c r="DV502" s="23"/>
      <c r="DW502" s="23"/>
      <c r="DX502" s="23"/>
      <c r="DY502" s="23"/>
      <c r="DZ502" s="23"/>
      <c r="EA502" s="23"/>
      <c r="EB502" s="23"/>
      <c r="EC502" s="23"/>
      <c r="ED502" s="23"/>
      <c r="EE502" s="23"/>
      <c r="EF502" s="23"/>
      <c r="EG502" s="23"/>
      <c r="EH502" s="23"/>
      <c r="EI502" s="23"/>
      <c r="EJ502" s="23"/>
      <c r="EK502" s="23"/>
      <c r="EL502" s="23"/>
      <c r="EM502" s="23"/>
      <c r="EN502" s="23"/>
      <c r="EO502" s="23"/>
      <c r="EP502" s="23"/>
      <c r="EQ502" s="23"/>
      <c r="ER502" s="23"/>
      <c r="ES502" s="23"/>
      <c r="ET502" s="23"/>
      <c r="EU502" s="23"/>
      <c r="EV502" s="23"/>
      <c r="EW502" s="23"/>
      <c r="EX502" s="23"/>
      <c r="EY502" s="23"/>
      <c r="EZ502" s="23"/>
      <c r="FA502" s="23"/>
      <c r="FB502" s="23"/>
      <c r="FC502" s="23"/>
      <c r="FD502" s="23"/>
      <c r="FE502" s="23"/>
      <c r="FF502" s="23"/>
      <c r="FG502" s="23"/>
      <c r="FH502" s="23"/>
      <c r="FI502" s="23"/>
      <c r="FJ502" s="23"/>
      <c r="FK502" s="23"/>
      <c r="FL502" s="23"/>
      <c r="FM502" s="23"/>
      <c r="FN502" s="23"/>
      <c r="FO502" s="23"/>
      <c r="FP502" s="23"/>
      <c r="FQ502" s="23"/>
      <c r="FR502" s="23"/>
      <c r="FS502" s="23"/>
      <c r="FT502" s="23"/>
      <c r="FU502" s="23"/>
      <c r="FV502" s="23"/>
      <c r="FW502" s="23"/>
      <c r="FX502" s="23"/>
      <c r="FY502" s="23"/>
      <c r="FZ502" s="23"/>
      <c r="GA502" s="23"/>
      <c r="GB502" s="23"/>
      <c r="GC502" s="23"/>
      <c r="GD502" s="23"/>
      <c r="GE502" s="23"/>
      <c r="GF502" s="23"/>
      <c r="GG502" s="23"/>
      <c r="GH502" s="23"/>
      <c r="GI502" s="23"/>
      <c r="GJ502" s="23"/>
      <c r="GK502" s="23"/>
      <c r="GL502" s="23"/>
      <c r="GM502" s="23"/>
      <c r="GN502" s="23"/>
      <c r="GO502" s="23"/>
      <c r="GP502" s="23"/>
      <c r="GQ502" s="23"/>
      <c r="GR502" s="23"/>
      <c r="GS502" s="23"/>
      <c r="GT502" s="23"/>
      <c r="GU502" s="23"/>
      <c r="GV502" s="23"/>
      <c r="GW502" s="23"/>
      <c r="GX502" s="23"/>
      <c r="GY502" s="23"/>
      <c r="GZ502" s="23"/>
      <c r="HA502" s="23"/>
      <c r="HB502" s="23"/>
      <c r="HC502" s="23"/>
      <c r="HD502" s="23"/>
      <c r="HE502" s="23"/>
      <c r="HF502" s="23"/>
      <c r="HG502" s="23"/>
      <c r="HH502" s="23"/>
      <c r="HI502" s="23"/>
      <c r="HJ502" s="23"/>
      <c r="HK502" s="23"/>
    </row>
    <row r="503" spans="1:219" ht="13.9" customHeight="1">
      <c r="A503" s="392"/>
      <c r="B503" s="160"/>
      <c r="C503" s="161"/>
      <c r="D503" s="161"/>
      <c r="E503" s="255"/>
      <c r="F503" s="396">
        <v>0</v>
      </c>
      <c r="G503" s="181"/>
      <c r="H503" s="186"/>
      <c r="I503" s="162"/>
      <c r="J503" s="163"/>
      <c r="K503" s="164"/>
      <c r="L503" s="164"/>
      <c r="M503" s="187"/>
      <c r="N503" s="458"/>
      <c r="O503" s="463"/>
      <c r="P503" s="190"/>
      <c r="Q503" s="165"/>
      <c r="R503" s="166"/>
      <c r="S503" s="191"/>
      <c r="T503" s="195"/>
      <c r="U503" s="167"/>
      <c r="V503" s="196"/>
      <c r="W503" s="199">
        <f t="shared" si="100"/>
        <v>0</v>
      </c>
      <c r="X503" s="344">
        <f>IF(G503&gt;0,HLOOKUP(C503,'Utility Allowances'!$O$33:$S$34,2),0)</f>
        <v>0</v>
      </c>
      <c r="Y503" s="345">
        <f t="shared" si="101"/>
        <v>0</v>
      </c>
      <c r="Z503" s="168">
        <f t="shared" si="102"/>
        <v>0</v>
      </c>
      <c r="AA503" s="346">
        <f t="shared" si="103"/>
        <v>0</v>
      </c>
      <c r="AB503" s="344">
        <f>IF(Y503&gt;0,VLOOKUP($Y503,'Reference Data 2'!$B$7:$C$71,2),0)</f>
        <v>0</v>
      </c>
      <c r="AC503" s="347">
        <f t="shared" si="104"/>
        <v>0</v>
      </c>
      <c r="AD503" s="348">
        <f t="shared" si="105"/>
        <v>0</v>
      </c>
      <c r="AE503" s="349">
        <f>IF(Y503&gt;0,VLOOKUP($Y503,'Reference Data 2'!$B$9:$D$71,3),0)</f>
        <v>0</v>
      </c>
      <c r="AF503" s="347">
        <f t="shared" si="106"/>
        <v>0</v>
      </c>
      <c r="AG503" s="346">
        <f t="shared" si="107"/>
        <v>0</v>
      </c>
      <c r="AH503" s="350">
        <f t="shared" si="108"/>
        <v>0</v>
      </c>
      <c r="AI503" s="351">
        <f t="shared" si="109"/>
        <v>0</v>
      </c>
      <c r="AJ503" s="352">
        <f t="shared" si="110"/>
        <v>0</v>
      </c>
      <c r="AK503" s="349">
        <f>IF(AA503&gt;0,VLOOKUP(C503,'Reference Data 1'!$N$13:$O$17,2),0)</f>
        <v>0</v>
      </c>
      <c r="AL503" s="346">
        <f t="shared" si="111"/>
        <v>0</v>
      </c>
      <c r="AM503" s="353">
        <f t="shared" si="112"/>
        <v>0</v>
      </c>
      <c r="AN503" s="354">
        <f t="shared" si="113"/>
        <v>0</v>
      </c>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c r="CC503" s="23"/>
      <c r="CD503" s="23"/>
      <c r="CE503" s="23"/>
      <c r="CF503" s="23"/>
      <c r="CG503" s="23"/>
      <c r="CH503" s="23"/>
      <c r="CI503" s="23"/>
      <c r="CJ503" s="23"/>
      <c r="CK503" s="23"/>
      <c r="CL503" s="23"/>
      <c r="CM503" s="23"/>
      <c r="CN503" s="23"/>
      <c r="CO503" s="23"/>
      <c r="CP503" s="23"/>
      <c r="CQ503" s="23"/>
      <c r="CR503" s="23"/>
      <c r="CS503" s="23"/>
      <c r="CT503" s="23"/>
      <c r="CU503" s="23"/>
      <c r="CV503" s="23"/>
      <c r="CW503" s="23"/>
      <c r="CX503" s="23"/>
      <c r="CY503" s="23"/>
      <c r="CZ503" s="23"/>
      <c r="DA503" s="23"/>
      <c r="DB503" s="23"/>
      <c r="DC503" s="23"/>
      <c r="DD503" s="23"/>
      <c r="DE503" s="23"/>
      <c r="DF503" s="23"/>
      <c r="DG503" s="23"/>
      <c r="DH503" s="23"/>
      <c r="DI503" s="23"/>
      <c r="DJ503" s="23"/>
      <c r="DK503" s="23"/>
      <c r="DL503" s="23"/>
      <c r="DM503" s="23"/>
      <c r="DN503" s="23"/>
      <c r="DO503" s="23"/>
      <c r="DP503" s="23"/>
      <c r="DQ503" s="23"/>
      <c r="DR503" s="23"/>
      <c r="DS503" s="23"/>
      <c r="DT503" s="23"/>
      <c r="DU503" s="23"/>
      <c r="DV503" s="23"/>
      <c r="DW503" s="23"/>
      <c r="DX503" s="23"/>
      <c r="DY503" s="23"/>
      <c r="DZ503" s="23"/>
      <c r="EA503" s="23"/>
      <c r="EB503" s="23"/>
      <c r="EC503" s="23"/>
      <c r="ED503" s="23"/>
      <c r="EE503" s="23"/>
      <c r="EF503" s="23"/>
      <c r="EG503" s="23"/>
      <c r="EH503" s="23"/>
      <c r="EI503" s="23"/>
      <c r="EJ503" s="23"/>
      <c r="EK503" s="23"/>
      <c r="EL503" s="23"/>
      <c r="EM503" s="23"/>
      <c r="EN503" s="23"/>
      <c r="EO503" s="23"/>
      <c r="EP503" s="23"/>
      <c r="EQ503" s="23"/>
      <c r="ER503" s="23"/>
      <c r="ES503" s="23"/>
      <c r="ET503" s="23"/>
      <c r="EU503" s="23"/>
      <c r="EV503" s="23"/>
      <c r="EW503" s="23"/>
      <c r="EX503" s="23"/>
      <c r="EY503" s="23"/>
      <c r="EZ503" s="23"/>
      <c r="FA503" s="23"/>
      <c r="FB503" s="23"/>
      <c r="FC503" s="23"/>
      <c r="FD503" s="23"/>
      <c r="FE503" s="23"/>
      <c r="FF503" s="23"/>
      <c r="FG503" s="23"/>
      <c r="FH503" s="23"/>
      <c r="FI503" s="23"/>
      <c r="FJ503" s="23"/>
      <c r="FK503" s="23"/>
      <c r="FL503" s="23"/>
      <c r="FM503" s="23"/>
      <c r="FN503" s="23"/>
      <c r="FO503" s="23"/>
      <c r="FP503" s="23"/>
      <c r="FQ503" s="23"/>
      <c r="FR503" s="23"/>
      <c r="FS503" s="23"/>
      <c r="FT503" s="23"/>
      <c r="FU503" s="23"/>
      <c r="FV503" s="23"/>
      <c r="FW503" s="23"/>
      <c r="FX503" s="23"/>
      <c r="FY503" s="23"/>
      <c r="FZ503" s="23"/>
      <c r="GA503" s="23"/>
      <c r="GB503" s="23"/>
      <c r="GC503" s="23"/>
      <c r="GD503" s="23"/>
      <c r="GE503" s="23"/>
      <c r="GF503" s="23"/>
      <c r="GG503" s="23"/>
      <c r="GH503" s="23"/>
      <c r="GI503" s="23"/>
      <c r="GJ503" s="23"/>
      <c r="GK503" s="23"/>
      <c r="GL503" s="23"/>
      <c r="GM503" s="23"/>
      <c r="GN503" s="23"/>
      <c r="GO503" s="23"/>
      <c r="GP503" s="23"/>
      <c r="GQ503" s="23"/>
      <c r="GR503" s="23"/>
      <c r="GS503" s="23"/>
      <c r="GT503" s="23"/>
      <c r="GU503" s="23"/>
      <c r="GV503" s="23"/>
      <c r="GW503" s="23"/>
      <c r="GX503" s="23"/>
      <c r="GY503" s="23"/>
      <c r="GZ503" s="23"/>
      <c r="HA503" s="23"/>
      <c r="HB503" s="23"/>
      <c r="HC503" s="23"/>
      <c r="HD503" s="23"/>
      <c r="HE503" s="23"/>
      <c r="HF503" s="23"/>
      <c r="HG503" s="23"/>
      <c r="HH503" s="23"/>
      <c r="HI503" s="23"/>
      <c r="HJ503" s="23"/>
      <c r="HK503" s="23"/>
    </row>
    <row r="504" spans="1:219" ht="13.9" customHeight="1">
      <c r="A504" s="392"/>
      <c r="B504" s="160"/>
      <c r="C504" s="161"/>
      <c r="D504" s="161"/>
      <c r="E504" s="255"/>
      <c r="F504" s="396">
        <v>0</v>
      </c>
      <c r="G504" s="181"/>
      <c r="H504" s="186"/>
      <c r="I504" s="162"/>
      <c r="J504" s="163"/>
      <c r="K504" s="164"/>
      <c r="L504" s="164"/>
      <c r="M504" s="187"/>
      <c r="N504" s="458"/>
      <c r="O504" s="463"/>
      <c r="P504" s="190"/>
      <c r="Q504" s="165"/>
      <c r="R504" s="166"/>
      <c r="S504" s="191"/>
      <c r="T504" s="195"/>
      <c r="U504" s="167"/>
      <c r="V504" s="196"/>
      <c r="W504" s="199">
        <f t="shared" si="100"/>
        <v>0</v>
      </c>
      <c r="X504" s="344">
        <f>IF(G504&gt;0,HLOOKUP(C504,'Utility Allowances'!$O$33:$S$34,2),0)</f>
        <v>0</v>
      </c>
      <c r="Y504" s="345">
        <f t="shared" si="101"/>
        <v>0</v>
      </c>
      <c r="Z504" s="168">
        <f t="shared" si="102"/>
        <v>0</v>
      </c>
      <c r="AA504" s="346">
        <f t="shared" si="103"/>
        <v>0</v>
      </c>
      <c r="AB504" s="344">
        <f>IF(Y504&gt;0,VLOOKUP($Y504,'Reference Data 2'!$B$7:$C$71,2),0)</f>
        <v>0</v>
      </c>
      <c r="AC504" s="347">
        <f t="shared" si="104"/>
        <v>0</v>
      </c>
      <c r="AD504" s="348">
        <f t="shared" si="105"/>
        <v>0</v>
      </c>
      <c r="AE504" s="349">
        <f>IF(Y504&gt;0,VLOOKUP($Y504,'Reference Data 2'!$B$9:$D$71,3),0)</f>
        <v>0</v>
      </c>
      <c r="AF504" s="347">
        <f t="shared" si="106"/>
        <v>0</v>
      </c>
      <c r="AG504" s="346">
        <f t="shared" si="107"/>
        <v>0</v>
      </c>
      <c r="AH504" s="350">
        <f t="shared" si="108"/>
        <v>0</v>
      </c>
      <c r="AI504" s="351">
        <f t="shared" si="109"/>
        <v>0</v>
      </c>
      <c r="AJ504" s="352">
        <f t="shared" si="110"/>
        <v>0</v>
      </c>
      <c r="AK504" s="349">
        <f>IF(AA504&gt;0,VLOOKUP(C504,'Reference Data 1'!$N$13:$O$17,2),0)</f>
        <v>0</v>
      </c>
      <c r="AL504" s="346">
        <f t="shared" si="111"/>
        <v>0</v>
      </c>
      <c r="AM504" s="353">
        <f t="shared" si="112"/>
        <v>0</v>
      </c>
      <c r="AN504" s="354">
        <f t="shared" si="113"/>
        <v>0</v>
      </c>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c r="GU504" s="23"/>
      <c r="GV504" s="23"/>
      <c r="GW504" s="23"/>
      <c r="GX504" s="23"/>
      <c r="GY504" s="23"/>
      <c r="GZ504" s="23"/>
      <c r="HA504" s="23"/>
      <c r="HB504" s="23"/>
      <c r="HC504" s="23"/>
      <c r="HD504" s="23"/>
      <c r="HE504" s="23"/>
      <c r="HF504" s="23"/>
      <c r="HG504" s="23"/>
      <c r="HH504" s="23"/>
      <c r="HI504" s="23"/>
      <c r="HJ504" s="23"/>
      <c r="HK504" s="23"/>
    </row>
    <row r="505" spans="1:219" ht="13.9" customHeight="1">
      <c r="A505" s="392"/>
      <c r="B505" s="160"/>
      <c r="C505" s="161"/>
      <c r="D505" s="161"/>
      <c r="E505" s="255"/>
      <c r="F505" s="396">
        <v>0</v>
      </c>
      <c r="G505" s="181"/>
      <c r="H505" s="186"/>
      <c r="I505" s="162"/>
      <c r="J505" s="163"/>
      <c r="K505" s="164"/>
      <c r="L505" s="164"/>
      <c r="M505" s="187"/>
      <c r="N505" s="458"/>
      <c r="O505" s="463"/>
      <c r="P505" s="190"/>
      <c r="Q505" s="165"/>
      <c r="R505" s="166"/>
      <c r="S505" s="191"/>
      <c r="T505" s="195"/>
      <c r="U505" s="167"/>
      <c r="V505" s="196"/>
      <c r="W505" s="199">
        <f t="shared" si="100"/>
        <v>0</v>
      </c>
      <c r="X505" s="344">
        <f>IF(G505&gt;0,HLOOKUP(C505,'Utility Allowances'!$O$33:$S$34,2),0)</f>
        <v>0</v>
      </c>
      <c r="Y505" s="345">
        <f t="shared" si="101"/>
        <v>0</v>
      </c>
      <c r="Z505" s="168">
        <f t="shared" si="102"/>
        <v>0</v>
      </c>
      <c r="AA505" s="346">
        <f t="shared" si="103"/>
        <v>0</v>
      </c>
      <c r="AB505" s="344">
        <f>IF(Y505&gt;0,VLOOKUP($Y505,'Reference Data 2'!$B$7:$C$71,2),0)</f>
        <v>0</v>
      </c>
      <c r="AC505" s="347">
        <f t="shared" si="104"/>
        <v>0</v>
      </c>
      <c r="AD505" s="348">
        <f t="shared" si="105"/>
        <v>0</v>
      </c>
      <c r="AE505" s="349">
        <f>IF(Y505&gt;0,VLOOKUP($Y505,'Reference Data 2'!$B$9:$D$71,3),0)</f>
        <v>0</v>
      </c>
      <c r="AF505" s="347">
        <f t="shared" si="106"/>
        <v>0</v>
      </c>
      <c r="AG505" s="346">
        <f t="shared" si="107"/>
        <v>0</v>
      </c>
      <c r="AH505" s="350">
        <f t="shared" si="108"/>
        <v>0</v>
      </c>
      <c r="AI505" s="351">
        <f t="shared" si="109"/>
        <v>0</v>
      </c>
      <c r="AJ505" s="352">
        <f t="shared" si="110"/>
        <v>0</v>
      </c>
      <c r="AK505" s="349">
        <f>IF(AA505&gt;0,VLOOKUP(C505,'Reference Data 1'!$N$13:$O$17,2),0)</f>
        <v>0</v>
      </c>
      <c r="AL505" s="346">
        <f t="shared" si="111"/>
        <v>0</v>
      </c>
      <c r="AM505" s="353">
        <f t="shared" si="112"/>
        <v>0</v>
      </c>
      <c r="AN505" s="354">
        <f t="shared" si="113"/>
        <v>0</v>
      </c>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c r="BU505" s="23"/>
      <c r="BV505" s="23"/>
      <c r="BW505" s="23"/>
      <c r="BX505" s="23"/>
      <c r="BY505" s="23"/>
      <c r="BZ505" s="23"/>
      <c r="CA505" s="23"/>
      <c r="CB505" s="23"/>
      <c r="CC505" s="23"/>
      <c r="CD505" s="23"/>
      <c r="CE505" s="23"/>
      <c r="CF505" s="23"/>
      <c r="CG505" s="23"/>
      <c r="CH505" s="23"/>
      <c r="CI505" s="23"/>
      <c r="CJ505" s="23"/>
      <c r="CK505" s="23"/>
      <c r="CL505" s="23"/>
      <c r="CM505" s="23"/>
      <c r="CN505" s="23"/>
      <c r="CO505" s="23"/>
      <c r="CP505" s="23"/>
      <c r="CQ505" s="23"/>
      <c r="CR505" s="23"/>
      <c r="CS505" s="23"/>
      <c r="CT505" s="23"/>
      <c r="CU505" s="23"/>
      <c r="CV505" s="23"/>
      <c r="CW505" s="23"/>
      <c r="CX505" s="23"/>
      <c r="CY505" s="23"/>
      <c r="CZ505" s="23"/>
      <c r="DA505" s="23"/>
      <c r="DB505" s="23"/>
      <c r="DC505" s="23"/>
      <c r="DD505" s="23"/>
      <c r="DE505" s="23"/>
      <c r="DF505" s="23"/>
      <c r="DG505" s="23"/>
      <c r="DH505" s="23"/>
      <c r="DI505" s="23"/>
      <c r="DJ505" s="23"/>
      <c r="DK505" s="23"/>
      <c r="DL505" s="23"/>
      <c r="DM505" s="23"/>
      <c r="DN505" s="23"/>
      <c r="DO505" s="23"/>
      <c r="DP505" s="23"/>
      <c r="DQ505" s="23"/>
      <c r="DR505" s="23"/>
      <c r="DS505" s="23"/>
      <c r="DT505" s="23"/>
      <c r="DU505" s="23"/>
      <c r="DV505" s="23"/>
      <c r="DW505" s="23"/>
      <c r="DX505" s="23"/>
      <c r="DY505" s="23"/>
      <c r="DZ505" s="23"/>
      <c r="EA505" s="23"/>
      <c r="EB505" s="23"/>
      <c r="EC505" s="23"/>
      <c r="ED505" s="23"/>
      <c r="EE505" s="23"/>
      <c r="EF505" s="23"/>
      <c r="EG505" s="23"/>
      <c r="EH505" s="23"/>
      <c r="EI505" s="23"/>
      <c r="EJ505" s="23"/>
      <c r="EK505" s="23"/>
      <c r="EL505" s="23"/>
      <c r="EM505" s="23"/>
      <c r="EN505" s="23"/>
      <c r="EO505" s="23"/>
      <c r="EP505" s="23"/>
      <c r="EQ505" s="23"/>
      <c r="ER505" s="23"/>
      <c r="ES505" s="23"/>
      <c r="ET505" s="23"/>
      <c r="EU505" s="23"/>
      <c r="EV505" s="23"/>
      <c r="EW505" s="23"/>
      <c r="EX505" s="23"/>
      <c r="EY505" s="23"/>
      <c r="EZ505" s="23"/>
      <c r="FA505" s="23"/>
      <c r="FB505" s="23"/>
      <c r="FC505" s="23"/>
      <c r="FD505" s="23"/>
      <c r="FE505" s="23"/>
      <c r="FF505" s="23"/>
      <c r="FG505" s="23"/>
      <c r="FH505" s="23"/>
      <c r="FI505" s="23"/>
      <c r="FJ505" s="23"/>
      <c r="FK505" s="23"/>
      <c r="FL505" s="23"/>
      <c r="FM505" s="23"/>
      <c r="FN505" s="23"/>
      <c r="FO505" s="23"/>
      <c r="FP505" s="23"/>
      <c r="FQ505" s="23"/>
      <c r="FR505" s="23"/>
      <c r="FS505" s="23"/>
      <c r="FT505" s="23"/>
      <c r="FU505" s="23"/>
      <c r="FV505" s="23"/>
      <c r="FW505" s="23"/>
      <c r="FX505" s="23"/>
      <c r="FY505" s="23"/>
      <c r="FZ505" s="23"/>
      <c r="GA505" s="23"/>
      <c r="GB505" s="23"/>
      <c r="GC505" s="23"/>
      <c r="GD505" s="23"/>
      <c r="GE505" s="23"/>
      <c r="GF505" s="23"/>
      <c r="GG505" s="23"/>
      <c r="GH505" s="23"/>
      <c r="GI505" s="23"/>
      <c r="GJ505" s="23"/>
      <c r="GK505" s="23"/>
      <c r="GL505" s="23"/>
      <c r="GM505" s="23"/>
      <c r="GN505" s="23"/>
      <c r="GO505" s="23"/>
      <c r="GP505" s="23"/>
      <c r="GQ505" s="23"/>
      <c r="GR505" s="23"/>
      <c r="GS505" s="23"/>
      <c r="GT505" s="23"/>
      <c r="GU505" s="23"/>
      <c r="GV505" s="23"/>
      <c r="GW505" s="23"/>
      <c r="GX505" s="23"/>
      <c r="GY505" s="23"/>
      <c r="GZ505" s="23"/>
      <c r="HA505" s="23"/>
      <c r="HB505" s="23"/>
      <c r="HC505" s="23"/>
      <c r="HD505" s="23"/>
      <c r="HE505" s="23"/>
      <c r="HF505" s="23"/>
      <c r="HG505" s="23"/>
      <c r="HH505" s="23"/>
      <c r="HI505" s="23"/>
      <c r="HJ505" s="23"/>
      <c r="HK505" s="23"/>
    </row>
    <row r="506" spans="1:219" ht="13.9" customHeight="1">
      <c r="A506" s="392"/>
      <c r="B506" s="160"/>
      <c r="C506" s="161"/>
      <c r="D506" s="161"/>
      <c r="E506" s="255"/>
      <c r="F506" s="396">
        <v>0</v>
      </c>
      <c r="G506" s="181"/>
      <c r="H506" s="186"/>
      <c r="I506" s="162"/>
      <c r="J506" s="163"/>
      <c r="K506" s="164"/>
      <c r="L506" s="164"/>
      <c r="M506" s="187"/>
      <c r="N506" s="458"/>
      <c r="O506" s="463"/>
      <c r="P506" s="190"/>
      <c r="Q506" s="165"/>
      <c r="R506" s="166"/>
      <c r="S506" s="191"/>
      <c r="T506" s="195"/>
      <c r="U506" s="167"/>
      <c r="V506" s="196"/>
      <c r="W506" s="199">
        <f t="shared" si="100"/>
        <v>0</v>
      </c>
      <c r="X506" s="344">
        <f>IF(G506&gt;0,HLOOKUP(C506,'Utility Allowances'!$O$33:$S$34,2),0)</f>
        <v>0</v>
      </c>
      <c r="Y506" s="345">
        <f t="shared" si="101"/>
        <v>0</v>
      </c>
      <c r="Z506" s="168">
        <f t="shared" si="102"/>
        <v>0</v>
      </c>
      <c r="AA506" s="346">
        <f t="shared" si="103"/>
        <v>0</v>
      </c>
      <c r="AB506" s="344">
        <f>IF(Y506&gt;0,VLOOKUP($Y506,'Reference Data 2'!$B$7:$C$71,2),0)</f>
        <v>0</v>
      </c>
      <c r="AC506" s="347">
        <f t="shared" si="104"/>
        <v>0</v>
      </c>
      <c r="AD506" s="348">
        <f t="shared" si="105"/>
        <v>0</v>
      </c>
      <c r="AE506" s="349">
        <f>IF(Y506&gt;0,VLOOKUP($Y506,'Reference Data 2'!$B$9:$D$71,3),0)</f>
        <v>0</v>
      </c>
      <c r="AF506" s="347">
        <f t="shared" si="106"/>
        <v>0</v>
      </c>
      <c r="AG506" s="346">
        <f t="shared" si="107"/>
        <v>0</v>
      </c>
      <c r="AH506" s="350">
        <f t="shared" si="108"/>
        <v>0</v>
      </c>
      <c r="AI506" s="351">
        <f t="shared" si="109"/>
        <v>0</v>
      </c>
      <c r="AJ506" s="352">
        <f t="shared" si="110"/>
        <v>0</v>
      </c>
      <c r="AK506" s="349">
        <f>IF(AA506&gt;0,VLOOKUP(C506,'Reference Data 1'!$N$13:$O$17,2),0)</f>
        <v>0</v>
      </c>
      <c r="AL506" s="346">
        <f t="shared" si="111"/>
        <v>0</v>
      </c>
      <c r="AM506" s="353">
        <f t="shared" si="112"/>
        <v>0</v>
      </c>
      <c r="AN506" s="354">
        <f t="shared" si="113"/>
        <v>0</v>
      </c>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3"/>
      <c r="EV506" s="23"/>
      <c r="EW506" s="23"/>
      <c r="EX506" s="23"/>
      <c r="EY506" s="23"/>
      <c r="EZ506" s="23"/>
      <c r="FA506" s="23"/>
      <c r="FB506" s="23"/>
      <c r="FC506" s="23"/>
      <c r="FD506" s="23"/>
      <c r="FE506" s="23"/>
      <c r="FF506" s="23"/>
      <c r="FG506" s="23"/>
      <c r="FH506" s="23"/>
      <c r="FI506" s="23"/>
      <c r="FJ506" s="23"/>
      <c r="FK506" s="23"/>
      <c r="FL506" s="23"/>
      <c r="FM506" s="23"/>
      <c r="FN506" s="23"/>
      <c r="FO506" s="23"/>
      <c r="FP506" s="23"/>
      <c r="FQ506" s="23"/>
      <c r="FR506" s="23"/>
      <c r="FS506" s="23"/>
      <c r="FT506" s="23"/>
      <c r="FU506" s="23"/>
      <c r="FV506" s="23"/>
      <c r="FW506" s="23"/>
      <c r="FX506" s="23"/>
      <c r="FY506" s="23"/>
      <c r="FZ506" s="23"/>
      <c r="GA506" s="23"/>
      <c r="GB506" s="23"/>
      <c r="GC506" s="23"/>
      <c r="GD506" s="23"/>
      <c r="GE506" s="23"/>
      <c r="GF506" s="23"/>
      <c r="GG506" s="23"/>
      <c r="GH506" s="23"/>
      <c r="GI506" s="23"/>
      <c r="GJ506" s="23"/>
      <c r="GK506" s="23"/>
      <c r="GL506" s="23"/>
      <c r="GM506" s="23"/>
      <c r="GN506" s="23"/>
      <c r="GO506" s="23"/>
      <c r="GP506" s="23"/>
      <c r="GQ506" s="23"/>
      <c r="GR506" s="23"/>
      <c r="GS506" s="23"/>
      <c r="GT506" s="23"/>
      <c r="GU506" s="23"/>
      <c r="GV506" s="23"/>
      <c r="GW506" s="23"/>
      <c r="GX506" s="23"/>
      <c r="GY506" s="23"/>
      <c r="GZ506" s="23"/>
      <c r="HA506" s="23"/>
      <c r="HB506" s="23"/>
      <c r="HC506" s="23"/>
      <c r="HD506" s="23"/>
      <c r="HE506" s="23"/>
      <c r="HF506" s="23"/>
      <c r="HG506" s="23"/>
      <c r="HH506" s="23"/>
      <c r="HI506" s="23"/>
      <c r="HJ506" s="23"/>
      <c r="HK506" s="23"/>
    </row>
    <row r="507" spans="1:219" ht="13.9" customHeight="1">
      <c r="A507" s="392"/>
      <c r="B507" s="160"/>
      <c r="C507" s="161"/>
      <c r="D507" s="161"/>
      <c r="E507" s="255"/>
      <c r="F507" s="396">
        <v>0</v>
      </c>
      <c r="G507" s="181"/>
      <c r="H507" s="186"/>
      <c r="I507" s="162"/>
      <c r="J507" s="163"/>
      <c r="K507" s="164"/>
      <c r="L507" s="164"/>
      <c r="M507" s="187"/>
      <c r="N507" s="458"/>
      <c r="O507" s="463"/>
      <c r="P507" s="190"/>
      <c r="Q507" s="165"/>
      <c r="R507" s="166"/>
      <c r="S507" s="191"/>
      <c r="T507" s="195"/>
      <c r="U507" s="167"/>
      <c r="V507" s="196"/>
      <c r="W507" s="199">
        <f t="shared" si="100"/>
        <v>0</v>
      </c>
      <c r="X507" s="344">
        <f>IF(G507&gt;0,HLOOKUP(C507,'Utility Allowances'!$O$33:$S$34,2),0)</f>
        <v>0</v>
      </c>
      <c r="Y507" s="345">
        <f t="shared" si="101"/>
        <v>0</v>
      </c>
      <c r="Z507" s="168">
        <f t="shared" si="102"/>
        <v>0</v>
      </c>
      <c r="AA507" s="346">
        <f t="shared" si="103"/>
        <v>0</v>
      </c>
      <c r="AB507" s="344">
        <f>IF(Y507&gt;0,VLOOKUP($Y507,'Reference Data 2'!$B$7:$C$71,2),0)</f>
        <v>0</v>
      </c>
      <c r="AC507" s="347">
        <f t="shared" si="104"/>
        <v>0</v>
      </c>
      <c r="AD507" s="348">
        <f t="shared" si="105"/>
        <v>0</v>
      </c>
      <c r="AE507" s="349">
        <f>IF(Y507&gt;0,VLOOKUP($Y507,'Reference Data 2'!$B$9:$D$71,3),0)</f>
        <v>0</v>
      </c>
      <c r="AF507" s="347">
        <f t="shared" si="106"/>
        <v>0</v>
      </c>
      <c r="AG507" s="346">
        <f t="shared" si="107"/>
        <v>0</v>
      </c>
      <c r="AH507" s="350">
        <f t="shared" si="108"/>
        <v>0</v>
      </c>
      <c r="AI507" s="351">
        <f t="shared" si="109"/>
        <v>0</v>
      </c>
      <c r="AJ507" s="352">
        <f t="shared" si="110"/>
        <v>0</v>
      </c>
      <c r="AK507" s="349">
        <f>IF(AA507&gt;0,VLOOKUP(C507,'Reference Data 1'!$N$13:$O$17,2),0)</f>
        <v>0</v>
      </c>
      <c r="AL507" s="346">
        <f t="shared" si="111"/>
        <v>0</v>
      </c>
      <c r="AM507" s="353">
        <f t="shared" si="112"/>
        <v>0</v>
      </c>
      <c r="AN507" s="354">
        <f t="shared" si="113"/>
        <v>0</v>
      </c>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c r="BO507" s="23"/>
      <c r="BP507" s="23"/>
      <c r="BQ507" s="23"/>
      <c r="BR507" s="23"/>
      <c r="BS507" s="23"/>
      <c r="BT507" s="23"/>
      <c r="BU507" s="23"/>
      <c r="BV507" s="23"/>
      <c r="BW507" s="23"/>
      <c r="BX507" s="23"/>
      <c r="BY507" s="23"/>
      <c r="BZ507" s="23"/>
      <c r="CA507" s="23"/>
      <c r="CB507" s="23"/>
      <c r="CC507" s="23"/>
      <c r="CD507" s="23"/>
      <c r="CE507" s="23"/>
      <c r="CF507" s="23"/>
      <c r="CG507" s="23"/>
      <c r="CH507" s="23"/>
      <c r="CI507" s="23"/>
      <c r="CJ507" s="23"/>
      <c r="CK507" s="23"/>
      <c r="CL507" s="23"/>
      <c r="CM507" s="23"/>
      <c r="CN507" s="23"/>
      <c r="CO507" s="23"/>
      <c r="CP507" s="23"/>
      <c r="CQ507" s="23"/>
      <c r="CR507" s="23"/>
      <c r="CS507" s="23"/>
      <c r="CT507" s="23"/>
      <c r="CU507" s="23"/>
      <c r="CV507" s="23"/>
      <c r="CW507" s="23"/>
      <c r="CX507" s="23"/>
      <c r="CY507" s="23"/>
      <c r="CZ507" s="23"/>
      <c r="DA507" s="23"/>
      <c r="DB507" s="23"/>
      <c r="DC507" s="23"/>
      <c r="DD507" s="23"/>
      <c r="DE507" s="23"/>
      <c r="DF507" s="23"/>
      <c r="DG507" s="23"/>
      <c r="DH507" s="23"/>
      <c r="DI507" s="23"/>
      <c r="DJ507" s="23"/>
      <c r="DK507" s="23"/>
      <c r="DL507" s="23"/>
      <c r="DM507" s="23"/>
      <c r="DN507" s="23"/>
      <c r="DO507" s="23"/>
      <c r="DP507" s="23"/>
      <c r="DQ507" s="23"/>
      <c r="DR507" s="23"/>
      <c r="DS507" s="23"/>
      <c r="DT507" s="23"/>
      <c r="DU507" s="23"/>
      <c r="DV507" s="23"/>
      <c r="DW507" s="23"/>
      <c r="DX507" s="23"/>
      <c r="DY507" s="23"/>
      <c r="DZ507" s="23"/>
      <c r="EA507" s="23"/>
      <c r="EB507" s="23"/>
      <c r="EC507" s="23"/>
      <c r="ED507" s="23"/>
      <c r="EE507" s="23"/>
      <c r="EF507" s="23"/>
      <c r="EG507" s="23"/>
      <c r="EH507" s="23"/>
      <c r="EI507" s="23"/>
      <c r="EJ507" s="23"/>
      <c r="EK507" s="23"/>
      <c r="EL507" s="23"/>
      <c r="EM507" s="23"/>
      <c r="EN507" s="23"/>
      <c r="EO507" s="23"/>
      <c r="EP507" s="23"/>
      <c r="EQ507" s="23"/>
      <c r="ER507" s="23"/>
      <c r="ES507" s="23"/>
      <c r="ET507" s="23"/>
      <c r="EU507" s="23"/>
      <c r="EV507" s="23"/>
      <c r="EW507" s="23"/>
      <c r="EX507" s="23"/>
      <c r="EY507" s="23"/>
      <c r="EZ507" s="23"/>
      <c r="FA507" s="23"/>
      <c r="FB507" s="23"/>
      <c r="FC507" s="23"/>
      <c r="FD507" s="23"/>
      <c r="FE507" s="23"/>
      <c r="FF507" s="23"/>
      <c r="FG507" s="23"/>
      <c r="FH507" s="23"/>
      <c r="FI507" s="23"/>
      <c r="FJ507" s="23"/>
      <c r="FK507" s="23"/>
      <c r="FL507" s="23"/>
      <c r="FM507" s="23"/>
      <c r="FN507" s="23"/>
      <c r="FO507" s="23"/>
      <c r="FP507" s="23"/>
      <c r="FQ507" s="23"/>
      <c r="FR507" s="23"/>
      <c r="FS507" s="23"/>
      <c r="FT507" s="23"/>
      <c r="FU507" s="23"/>
      <c r="FV507" s="23"/>
      <c r="FW507" s="23"/>
      <c r="FX507" s="23"/>
      <c r="FY507" s="23"/>
      <c r="FZ507" s="23"/>
      <c r="GA507" s="23"/>
      <c r="GB507" s="23"/>
      <c r="GC507" s="23"/>
      <c r="GD507" s="23"/>
      <c r="GE507" s="23"/>
      <c r="GF507" s="23"/>
      <c r="GG507" s="23"/>
      <c r="GH507" s="23"/>
      <c r="GI507" s="23"/>
      <c r="GJ507" s="23"/>
      <c r="GK507" s="23"/>
      <c r="GL507" s="23"/>
      <c r="GM507" s="23"/>
      <c r="GN507" s="23"/>
      <c r="GO507" s="23"/>
      <c r="GP507" s="23"/>
      <c r="GQ507" s="23"/>
      <c r="GR507" s="23"/>
      <c r="GS507" s="23"/>
      <c r="GT507" s="23"/>
      <c r="GU507" s="23"/>
      <c r="GV507" s="23"/>
      <c r="GW507" s="23"/>
      <c r="GX507" s="23"/>
      <c r="GY507" s="23"/>
      <c r="GZ507" s="23"/>
      <c r="HA507" s="23"/>
      <c r="HB507" s="23"/>
      <c r="HC507" s="23"/>
      <c r="HD507" s="23"/>
      <c r="HE507" s="23"/>
      <c r="HF507" s="23"/>
      <c r="HG507" s="23"/>
      <c r="HH507" s="23"/>
      <c r="HI507" s="23"/>
      <c r="HJ507" s="23"/>
      <c r="HK507" s="23"/>
    </row>
    <row r="508" spans="1:219" ht="13.9" customHeight="1">
      <c r="A508" s="392"/>
      <c r="B508" s="160"/>
      <c r="C508" s="161"/>
      <c r="D508" s="161"/>
      <c r="E508" s="255"/>
      <c r="F508" s="396">
        <v>0</v>
      </c>
      <c r="G508" s="181"/>
      <c r="H508" s="186"/>
      <c r="I508" s="162"/>
      <c r="J508" s="163"/>
      <c r="K508" s="164"/>
      <c r="L508" s="164"/>
      <c r="M508" s="187"/>
      <c r="N508" s="458"/>
      <c r="O508" s="463"/>
      <c r="P508" s="190"/>
      <c r="Q508" s="165"/>
      <c r="R508" s="166"/>
      <c r="S508" s="191"/>
      <c r="T508" s="195"/>
      <c r="U508" s="167"/>
      <c r="V508" s="196"/>
      <c r="W508" s="199">
        <f t="shared" si="100"/>
        <v>0</v>
      </c>
      <c r="X508" s="344">
        <f>IF(G508&gt;0,HLOOKUP(C508,'Utility Allowances'!$O$33:$S$34,2),0)</f>
        <v>0</v>
      </c>
      <c r="Y508" s="345">
        <f t="shared" si="101"/>
        <v>0</v>
      </c>
      <c r="Z508" s="168">
        <f t="shared" si="102"/>
        <v>0</v>
      </c>
      <c r="AA508" s="346">
        <f t="shared" si="103"/>
        <v>0</v>
      </c>
      <c r="AB508" s="344">
        <f>IF(Y508&gt;0,VLOOKUP($Y508,'Reference Data 2'!$B$7:$C$71,2),0)</f>
        <v>0</v>
      </c>
      <c r="AC508" s="347">
        <f t="shared" si="104"/>
        <v>0</v>
      </c>
      <c r="AD508" s="348">
        <f t="shared" si="105"/>
        <v>0</v>
      </c>
      <c r="AE508" s="349">
        <f>IF(Y508&gt;0,VLOOKUP($Y508,'Reference Data 2'!$B$9:$D$71,3),0)</f>
        <v>0</v>
      </c>
      <c r="AF508" s="347">
        <f t="shared" si="106"/>
        <v>0</v>
      </c>
      <c r="AG508" s="346">
        <f t="shared" si="107"/>
        <v>0</v>
      </c>
      <c r="AH508" s="350">
        <f t="shared" si="108"/>
        <v>0</v>
      </c>
      <c r="AI508" s="351">
        <f t="shared" si="109"/>
        <v>0</v>
      </c>
      <c r="AJ508" s="352">
        <f t="shared" si="110"/>
        <v>0</v>
      </c>
      <c r="AK508" s="349">
        <f>IF(AA508&gt;0,VLOOKUP(C508,'Reference Data 1'!$N$13:$O$17,2),0)</f>
        <v>0</v>
      </c>
      <c r="AL508" s="346">
        <f t="shared" si="111"/>
        <v>0</v>
      </c>
      <c r="AM508" s="353">
        <f t="shared" si="112"/>
        <v>0</v>
      </c>
      <c r="AN508" s="354">
        <f t="shared" si="113"/>
        <v>0</v>
      </c>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c r="BU508" s="23"/>
      <c r="BV508" s="23"/>
      <c r="BW508" s="23"/>
      <c r="BX508" s="23"/>
      <c r="BY508" s="23"/>
      <c r="BZ508" s="23"/>
      <c r="CA508" s="23"/>
      <c r="CB508" s="23"/>
      <c r="CC508" s="23"/>
      <c r="CD508" s="23"/>
      <c r="CE508" s="23"/>
      <c r="CF508" s="23"/>
      <c r="CG508" s="23"/>
      <c r="CH508" s="23"/>
      <c r="CI508" s="23"/>
      <c r="CJ508" s="23"/>
      <c r="CK508" s="23"/>
      <c r="CL508" s="23"/>
      <c r="CM508" s="23"/>
      <c r="CN508" s="23"/>
      <c r="CO508" s="23"/>
      <c r="CP508" s="23"/>
      <c r="CQ508" s="23"/>
      <c r="CR508" s="23"/>
      <c r="CS508" s="23"/>
      <c r="CT508" s="23"/>
      <c r="CU508" s="23"/>
      <c r="CV508" s="23"/>
      <c r="CW508" s="23"/>
      <c r="CX508" s="23"/>
      <c r="CY508" s="23"/>
      <c r="CZ508" s="23"/>
      <c r="DA508" s="23"/>
      <c r="DB508" s="23"/>
      <c r="DC508" s="23"/>
      <c r="DD508" s="23"/>
      <c r="DE508" s="23"/>
      <c r="DF508" s="23"/>
      <c r="DG508" s="23"/>
      <c r="DH508" s="23"/>
      <c r="DI508" s="23"/>
      <c r="DJ508" s="23"/>
      <c r="DK508" s="23"/>
      <c r="DL508" s="23"/>
      <c r="DM508" s="23"/>
      <c r="DN508" s="23"/>
      <c r="DO508" s="23"/>
      <c r="DP508" s="23"/>
      <c r="DQ508" s="23"/>
      <c r="DR508" s="23"/>
      <c r="DS508" s="23"/>
      <c r="DT508" s="23"/>
      <c r="DU508" s="23"/>
      <c r="DV508" s="23"/>
      <c r="DW508" s="23"/>
      <c r="DX508" s="23"/>
      <c r="DY508" s="23"/>
      <c r="DZ508" s="23"/>
      <c r="EA508" s="23"/>
      <c r="EB508" s="23"/>
      <c r="EC508" s="23"/>
      <c r="ED508" s="23"/>
      <c r="EE508" s="23"/>
      <c r="EF508" s="23"/>
      <c r="EG508" s="23"/>
      <c r="EH508" s="23"/>
      <c r="EI508" s="23"/>
      <c r="EJ508" s="23"/>
      <c r="EK508" s="23"/>
      <c r="EL508" s="23"/>
      <c r="EM508" s="23"/>
      <c r="EN508" s="23"/>
      <c r="EO508" s="23"/>
      <c r="EP508" s="23"/>
      <c r="EQ508" s="23"/>
      <c r="ER508" s="23"/>
      <c r="ES508" s="23"/>
      <c r="ET508" s="23"/>
      <c r="EU508" s="23"/>
      <c r="EV508" s="23"/>
      <c r="EW508" s="23"/>
      <c r="EX508" s="23"/>
      <c r="EY508" s="23"/>
      <c r="EZ508" s="23"/>
      <c r="FA508" s="23"/>
      <c r="FB508" s="23"/>
      <c r="FC508" s="23"/>
      <c r="FD508" s="23"/>
      <c r="FE508" s="23"/>
      <c r="FF508" s="23"/>
      <c r="FG508" s="23"/>
      <c r="FH508" s="23"/>
      <c r="FI508" s="23"/>
      <c r="FJ508" s="23"/>
      <c r="FK508" s="23"/>
      <c r="FL508" s="23"/>
      <c r="FM508" s="23"/>
      <c r="FN508" s="23"/>
      <c r="FO508" s="23"/>
      <c r="FP508" s="23"/>
      <c r="FQ508" s="23"/>
      <c r="FR508" s="23"/>
      <c r="FS508" s="23"/>
      <c r="FT508" s="23"/>
      <c r="FU508" s="23"/>
      <c r="FV508" s="23"/>
      <c r="FW508" s="23"/>
      <c r="FX508" s="23"/>
      <c r="FY508" s="23"/>
      <c r="FZ508" s="23"/>
      <c r="GA508" s="23"/>
      <c r="GB508" s="23"/>
      <c r="GC508" s="23"/>
      <c r="GD508" s="23"/>
      <c r="GE508" s="23"/>
      <c r="GF508" s="23"/>
      <c r="GG508" s="23"/>
      <c r="GH508" s="23"/>
      <c r="GI508" s="23"/>
      <c r="GJ508" s="23"/>
      <c r="GK508" s="23"/>
      <c r="GL508" s="23"/>
      <c r="GM508" s="23"/>
      <c r="GN508" s="23"/>
      <c r="GO508" s="23"/>
      <c r="GP508" s="23"/>
      <c r="GQ508" s="23"/>
      <c r="GR508" s="23"/>
      <c r="GS508" s="23"/>
      <c r="GT508" s="23"/>
      <c r="GU508" s="23"/>
      <c r="GV508" s="23"/>
      <c r="GW508" s="23"/>
      <c r="GX508" s="23"/>
      <c r="GY508" s="23"/>
      <c r="GZ508" s="23"/>
      <c r="HA508" s="23"/>
      <c r="HB508" s="23"/>
      <c r="HC508" s="23"/>
      <c r="HD508" s="23"/>
      <c r="HE508" s="23"/>
      <c r="HF508" s="23"/>
      <c r="HG508" s="23"/>
      <c r="HH508" s="23"/>
      <c r="HI508" s="23"/>
      <c r="HJ508" s="23"/>
      <c r="HK508" s="23"/>
    </row>
    <row r="509" spans="1:219" ht="13.9" customHeight="1">
      <c r="A509" s="392"/>
      <c r="B509" s="160"/>
      <c r="C509" s="161"/>
      <c r="D509" s="161"/>
      <c r="E509" s="255"/>
      <c r="F509" s="396">
        <v>0</v>
      </c>
      <c r="G509" s="181"/>
      <c r="H509" s="186"/>
      <c r="I509" s="162"/>
      <c r="J509" s="163"/>
      <c r="K509" s="164"/>
      <c r="L509" s="164"/>
      <c r="M509" s="187"/>
      <c r="N509" s="458"/>
      <c r="O509" s="463"/>
      <c r="P509" s="190"/>
      <c r="Q509" s="165"/>
      <c r="R509" s="166"/>
      <c r="S509" s="191"/>
      <c r="T509" s="195"/>
      <c r="U509" s="167"/>
      <c r="V509" s="196"/>
      <c r="W509" s="199">
        <f t="shared" si="100"/>
        <v>0</v>
      </c>
      <c r="X509" s="344">
        <f>IF(G509&gt;0,HLOOKUP(C509,'Utility Allowances'!$O$33:$S$34,2),0)</f>
        <v>0</v>
      </c>
      <c r="Y509" s="345">
        <f t="shared" si="101"/>
        <v>0</v>
      </c>
      <c r="Z509" s="168">
        <f t="shared" si="102"/>
        <v>0</v>
      </c>
      <c r="AA509" s="346">
        <f t="shared" si="103"/>
        <v>0</v>
      </c>
      <c r="AB509" s="344">
        <f>IF(Y509&gt;0,VLOOKUP($Y509,'Reference Data 2'!$B$7:$C$71,2),0)</f>
        <v>0</v>
      </c>
      <c r="AC509" s="347">
        <f t="shared" si="104"/>
        <v>0</v>
      </c>
      <c r="AD509" s="348">
        <f t="shared" si="105"/>
        <v>0</v>
      </c>
      <c r="AE509" s="349">
        <f>IF(Y509&gt;0,VLOOKUP($Y509,'Reference Data 2'!$B$9:$D$71,3),0)</f>
        <v>0</v>
      </c>
      <c r="AF509" s="347">
        <f t="shared" si="106"/>
        <v>0</v>
      </c>
      <c r="AG509" s="346">
        <f t="shared" si="107"/>
        <v>0</v>
      </c>
      <c r="AH509" s="350">
        <f t="shared" si="108"/>
        <v>0</v>
      </c>
      <c r="AI509" s="351">
        <f t="shared" si="109"/>
        <v>0</v>
      </c>
      <c r="AJ509" s="352">
        <f t="shared" si="110"/>
        <v>0</v>
      </c>
      <c r="AK509" s="349">
        <f>IF(AA509&gt;0,VLOOKUP(C509,'Reference Data 1'!$N$13:$O$17,2),0)</f>
        <v>0</v>
      </c>
      <c r="AL509" s="346">
        <f t="shared" si="111"/>
        <v>0</v>
      </c>
      <c r="AM509" s="353">
        <f t="shared" si="112"/>
        <v>0</v>
      </c>
      <c r="AN509" s="354">
        <f t="shared" si="113"/>
        <v>0</v>
      </c>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c r="DN509" s="23"/>
      <c r="DO509" s="23"/>
      <c r="DP509" s="23"/>
      <c r="DQ509" s="23"/>
      <c r="DR509" s="23"/>
      <c r="DS509" s="23"/>
      <c r="DT509" s="23"/>
      <c r="DU509" s="23"/>
      <c r="DV509" s="23"/>
      <c r="DW509" s="23"/>
      <c r="DX509" s="23"/>
      <c r="DY509" s="23"/>
      <c r="DZ509" s="23"/>
      <c r="EA509" s="23"/>
      <c r="EB509" s="23"/>
      <c r="EC509" s="23"/>
      <c r="ED509" s="23"/>
      <c r="EE509" s="23"/>
      <c r="EF509" s="23"/>
      <c r="EG509" s="23"/>
      <c r="EH509" s="23"/>
      <c r="EI509" s="23"/>
      <c r="EJ509" s="23"/>
      <c r="EK509" s="23"/>
      <c r="EL509" s="23"/>
      <c r="EM509" s="23"/>
      <c r="EN509" s="23"/>
      <c r="EO509" s="23"/>
      <c r="EP509" s="23"/>
      <c r="EQ509" s="23"/>
      <c r="ER509" s="23"/>
      <c r="ES509" s="23"/>
      <c r="ET509" s="23"/>
      <c r="EU509" s="23"/>
      <c r="EV509" s="23"/>
      <c r="EW509" s="23"/>
      <c r="EX509" s="23"/>
      <c r="EY509" s="23"/>
      <c r="EZ509" s="23"/>
      <c r="FA509" s="23"/>
      <c r="FB509" s="23"/>
      <c r="FC509" s="23"/>
      <c r="FD509" s="23"/>
      <c r="FE509" s="23"/>
      <c r="FF509" s="23"/>
      <c r="FG509" s="23"/>
      <c r="FH509" s="23"/>
      <c r="FI509" s="23"/>
      <c r="FJ509" s="23"/>
      <c r="FK509" s="23"/>
      <c r="FL509" s="23"/>
      <c r="FM509" s="23"/>
      <c r="FN509" s="23"/>
      <c r="FO509" s="23"/>
      <c r="FP509" s="23"/>
      <c r="FQ509" s="23"/>
      <c r="FR509" s="23"/>
      <c r="FS509" s="23"/>
      <c r="FT509" s="23"/>
      <c r="FU509" s="23"/>
      <c r="FV509" s="23"/>
      <c r="FW509" s="23"/>
      <c r="FX509" s="23"/>
      <c r="FY509" s="23"/>
      <c r="FZ509" s="23"/>
      <c r="GA509" s="23"/>
      <c r="GB509" s="23"/>
      <c r="GC509" s="23"/>
      <c r="GD509" s="23"/>
      <c r="GE509" s="23"/>
      <c r="GF509" s="23"/>
      <c r="GG509" s="23"/>
      <c r="GH509" s="23"/>
      <c r="GI509" s="23"/>
      <c r="GJ509" s="23"/>
      <c r="GK509" s="23"/>
      <c r="GL509" s="23"/>
      <c r="GM509" s="23"/>
      <c r="GN509" s="23"/>
      <c r="GO509" s="23"/>
      <c r="GP509" s="23"/>
      <c r="GQ509" s="23"/>
      <c r="GR509" s="23"/>
      <c r="GS509" s="23"/>
      <c r="GT509" s="23"/>
      <c r="GU509" s="23"/>
      <c r="GV509" s="23"/>
      <c r="GW509" s="23"/>
      <c r="GX509" s="23"/>
      <c r="GY509" s="23"/>
      <c r="GZ509" s="23"/>
      <c r="HA509" s="23"/>
      <c r="HB509" s="23"/>
      <c r="HC509" s="23"/>
      <c r="HD509" s="23"/>
      <c r="HE509" s="23"/>
      <c r="HF509" s="23"/>
      <c r="HG509" s="23"/>
      <c r="HH509" s="23"/>
      <c r="HI509" s="23"/>
      <c r="HJ509" s="23"/>
      <c r="HK509" s="23"/>
    </row>
    <row r="510" spans="1:219" ht="13.9" customHeight="1">
      <c r="A510" s="392"/>
      <c r="B510" s="160"/>
      <c r="C510" s="161"/>
      <c r="D510" s="161"/>
      <c r="E510" s="255"/>
      <c r="F510" s="396">
        <v>0</v>
      </c>
      <c r="G510" s="181"/>
      <c r="H510" s="186"/>
      <c r="I510" s="162"/>
      <c r="J510" s="163"/>
      <c r="K510" s="164"/>
      <c r="L510" s="164"/>
      <c r="M510" s="187"/>
      <c r="N510" s="458"/>
      <c r="O510" s="463"/>
      <c r="P510" s="190"/>
      <c r="Q510" s="165"/>
      <c r="R510" s="166"/>
      <c r="S510" s="191"/>
      <c r="T510" s="195"/>
      <c r="U510" s="167"/>
      <c r="V510" s="196"/>
      <c r="W510" s="199">
        <f t="shared" si="100"/>
        <v>0</v>
      </c>
      <c r="X510" s="344">
        <f>IF(G510&gt;0,HLOOKUP(C510,'Utility Allowances'!$O$33:$S$34,2),0)</f>
        <v>0</v>
      </c>
      <c r="Y510" s="345">
        <f t="shared" si="101"/>
        <v>0</v>
      </c>
      <c r="Z510" s="168">
        <f t="shared" si="102"/>
        <v>0</v>
      </c>
      <c r="AA510" s="346">
        <f t="shared" si="103"/>
        <v>0</v>
      </c>
      <c r="AB510" s="344">
        <f>IF(Y510&gt;0,VLOOKUP($Y510,'Reference Data 2'!$B$7:$C$71,2),0)</f>
        <v>0</v>
      </c>
      <c r="AC510" s="347">
        <f t="shared" si="104"/>
        <v>0</v>
      </c>
      <c r="AD510" s="348">
        <f t="shared" si="105"/>
        <v>0</v>
      </c>
      <c r="AE510" s="349">
        <f>IF(Y510&gt;0,VLOOKUP($Y510,'Reference Data 2'!$B$9:$D$71,3),0)</f>
        <v>0</v>
      </c>
      <c r="AF510" s="347">
        <f t="shared" si="106"/>
        <v>0</v>
      </c>
      <c r="AG510" s="346">
        <f t="shared" si="107"/>
        <v>0</v>
      </c>
      <c r="AH510" s="350">
        <f t="shared" si="108"/>
        <v>0</v>
      </c>
      <c r="AI510" s="351">
        <f t="shared" si="109"/>
        <v>0</v>
      </c>
      <c r="AJ510" s="352">
        <f t="shared" si="110"/>
        <v>0</v>
      </c>
      <c r="AK510" s="349">
        <f>IF(AA510&gt;0,VLOOKUP(C510,'Reference Data 1'!$N$13:$O$17,2),0)</f>
        <v>0</v>
      </c>
      <c r="AL510" s="346">
        <f t="shared" si="111"/>
        <v>0</v>
      </c>
      <c r="AM510" s="353">
        <f t="shared" si="112"/>
        <v>0</v>
      </c>
      <c r="AN510" s="354">
        <f t="shared" si="113"/>
        <v>0</v>
      </c>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c r="BU510" s="23"/>
      <c r="BV510" s="23"/>
      <c r="BW510" s="23"/>
      <c r="BX510" s="23"/>
      <c r="BY510" s="23"/>
      <c r="BZ510" s="23"/>
      <c r="CA510" s="23"/>
      <c r="CB510" s="23"/>
      <c r="CC510" s="23"/>
      <c r="CD510" s="23"/>
      <c r="CE510" s="23"/>
      <c r="CF510" s="23"/>
      <c r="CG510" s="23"/>
      <c r="CH510" s="23"/>
      <c r="CI510" s="23"/>
      <c r="CJ510" s="23"/>
      <c r="CK510" s="23"/>
      <c r="CL510" s="23"/>
      <c r="CM510" s="23"/>
      <c r="CN510" s="23"/>
      <c r="CO510" s="23"/>
      <c r="CP510" s="23"/>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c r="DN510" s="23"/>
      <c r="DO510" s="23"/>
      <c r="DP510" s="23"/>
      <c r="DQ510" s="23"/>
      <c r="DR510" s="23"/>
      <c r="DS510" s="23"/>
      <c r="DT510" s="23"/>
      <c r="DU510" s="23"/>
      <c r="DV510" s="23"/>
      <c r="DW510" s="23"/>
      <c r="DX510" s="23"/>
      <c r="DY510" s="23"/>
      <c r="DZ510" s="23"/>
      <c r="EA510" s="23"/>
      <c r="EB510" s="23"/>
      <c r="EC510" s="23"/>
      <c r="ED510" s="23"/>
      <c r="EE510" s="23"/>
      <c r="EF510" s="23"/>
      <c r="EG510" s="23"/>
      <c r="EH510" s="23"/>
      <c r="EI510" s="23"/>
      <c r="EJ510" s="23"/>
      <c r="EK510" s="23"/>
      <c r="EL510" s="23"/>
      <c r="EM510" s="23"/>
      <c r="EN510" s="23"/>
      <c r="EO510" s="23"/>
      <c r="EP510" s="23"/>
      <c r="EQ510" s="23"/>
      <c r="ER510" s="23"/>
      <c r="ES510" s="23"/>
      <c r="ET510" s="23"/>
      <c r="EU510" s="23"/>
      <c r="EV510" s="23"/>
      <c r="EW510" s="23"/>
      <c r="EX510" s="23"/>
      <c r="EY510" s="23"/>
      <c r="EZ510" s="23"/>
      <c r="FA510" s="23"/>
      <c r="FB510" s="23"/>
      <c r="FC510" s="23"/>
      <c r="FD510" s="23"/>
      <c r="FE510" s="23"/>
      <c r="FF510" s="23"/>
      <c r="FG510" s="23"/>
      <c r="FH510" s="23"/>
      <c r="FI510" s="23"/>
      <c r="FJ510" s="23"/>
      <c r="FK510" s="23"/>
      <c r="FL510" s="23"/>
      <c r="FM510" s="23"/>
      <c r="FN510" s="23"/>
      <c r="FO510" s="23"/>
      <c r="FP510" s="23"/>
      <c r="FQ510" s="23"/>
      <c r="FR510" s="23"/>
      <c r="FS510" s="23"/>
      <c r="FT510" s="23"/>
      <c r="FU510" s="23"/>
      <c r="FV510" s="23"/>
      <c r="FW510" s="23"/>
      <c r="FX510" s="23"/>
      <c r="FY510" s="23"/>
      <c r="FZ510" s="23"/>
      <c r="GA510" s="23"/>
      <c r="GB510" s="23"/>
      <c r="GC510" s="23"/>
      <c r="GD510" s="23"/>
      <c r="GE510" s="23"/>
      <c r="GF510" s="23"/>
      <c r="GG510" s="23"/>
      <c r="GH510" s="23"/>
      <c r="GI510" s="23"/>
      <c r="GJ510" s="23"/>
      <c r="GK510" s="23"/>
      <c r="GL510" s="23"/>
      <c r="GM510" s="23"/>
      <c r="GN510" s="23"/>
      <c r="GO510" s="23"/>
      <c r="GP510" s="23"/>
      <c r="GQ510" s="23"/>
      <c r="GR510" s="23"/>
      <c r="GS510" s="23"/>
      <c r="GT510" s="23"/>
      <c r="GU510" s="23"/>
      <c r="GV510" s="23"/>
      <c r="GW510" s="23"/>
      <c r="GX510" s="23"/>
      <c r="GY510" s="23"/>
      <c r="GZ510" s="23"/>
      <c r="HA510" s="23"/>
      <c r="HB510" s="23"/>
      <c r="HC510" s="23"/>
      <c r="HD510" s="23"/>
      <c r="HE510" s="23"/>
      <c r="HF510" s="23"/>
      <c r="HG510" s="23"/>
      <c r="HH510" s="23"/>
      <c r="HI510" s="23"/>
      <c r="HJ510" s="23"/>
      <c r="HK510" s="23"/>
    </row>
    <row r="511" spans="1:219" ht="13.9" customHeight="1">
      <c r="A511" s="392"/>
      <c r="B511" s="160"/>
      <c r="C511" s="161"/>
      <c r="D511" s="161"/>
      <c r="E511" s="255"/>
      <c r="F511" s="396">
        <v>0</v>
      </c>
      <c r="G511" s="181"/>
      <c r="H511" s="186"/>
      <c r="I511" s="162"/>
      <c r="J511" s="163"/>
      <c r="K511" s="164"/>
      <c r="L511" s="164"/>
      <c r="M511" s="187"/>
      <c r="N511" s="458"/>
      <c r="O511" s="463"/>
      <c r="P511" s="190"/>
      <c r="Q511" s="165"/>
      <c r="R511" s="166"/>
      <c r="S511" s="191"/>
      <c r="T511" s="195"/>
      <c r="U511" s="167"/>
      <c r="V511" s="196"/>
      <c r="W511" s="199">
        <f t="shared" si="100"/>
        <v>0</v>
      </c>
      <c r="X511" s="344">
        <f>IF(G511&gt;0,HLOOKUP(C511,'Utility Allowances'!$O$33:$S$34,2),0)</f>
        <v>0</v>
      </c>
      <c r="Y511" s="345">
        <f t="shared" si="101"/>
        <v>0</v>
      </c>
      <c r="Z511" s="168">
        <f t="shared" si="102"/>
        <v>0</v>
      </c>
      <c r="AA511" s="346">
        <f t="shared" si="103"/>
        <v>0</v>
      </c>
      <c r="AB511" s="344">
        <f>IF(Y511&gt;0,VLOOKUP($Y511,'Reference Data 2'!$B$7:$C$71,2),0)</f>
        <v>0</v>
      </c>
      <c r="AC511" s="347">
        <f t="shared" si="104"/>
        <v>0</v>
      </c>
      <c r="AD511" s="348">
        <f t="shared" si="105"/>
        <v>0</v>
      </c>
      <c r="AE511" s="349">
        <f>IF(Y511&gt;0,VLOOKUP($Y511,'Reference Data 2'!$B$9:$D$71,3),0)</f>
        <v>0</v>
      </c>
      <c r="AF511" s="347">
        <f t="shared" si="106"/>
        <v>0</v>
      </c>
      <c r="AG511" s="346">
        <f t="shared" si="107"/>
        <v>0</v>
      </c>
      <c r="AH511" s="350">
        <f t="shared" si="108"/>
        <v>0</v>
      </c>
      <c r="AI511" s="351">
        <f t="shared" si="109"/>
        <v>0</v>
      </c>
      <c r="AJ511" s="352">
        <f t="shared" si="110"/>
        <v>0</v>
      </c>
      <c r="AK511" s="349">
        <f>IF(AA511&gt;0,VLOOKUP(C511,'Reference Data 1'!$N$13:$O$17,2),0)</f>
        <v>0</v>
      </c>
      <c r="AL511" s="346">
        <f t="shared" si="111"/>
        <v>0</v>
      </c>
      <c r="AM511" s="353">
        <f t="shared" si="112"/>
        <v>0</v>
      </c>
      <c r="AN511" s="354">
        <f t="shared" si="113"/>
        <v>0</v>
      </c>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c r="BU511" s="23"/>
      <c r="BV511" s="23"/>
      <c r="BW511" s="23"/>
      <c r="BX511" s="23"/>
      <c r="BY511" s="23"/>
      <c r="BZ511" s="23"/>
      <c r="CA511" s="23"/>
      <c r="CB511" s="23"/>
      <c r="CC511" s="23"/>
      <c r="CD511" s="23"/>
      <c r="CE511" s="23"/>
      <c r="CF511" s="23"/>
      <c r="CG511" s="23"/>
      <c r="CH511" s="23"/>
      <c r="CI511" s="23"/>
      <c r="CJ511" s="23"/>
      <c r="CK511" s="23"/>
      <c r="CL511" s="23"/>
      <c r="CM511" s="23"/>
      <c r="CN511" s="23"/>
      <c r="CO511" s="23"/>
      <c r="CP511" s="23"/>
      <c r="CQ511" s="23"/>
      <c r="CR511" s="23"/>
      <c r="CS511" s="23"/>
      <c r="CT511" s="23"/>
      <c r="CU511" s="23"/>
      <c r="CV511" s="23"/>
      <c r="CW511" s="23"/>
      <c r="CX511" s="23"/>
      <c r="CY511" s="23"/>
      <c r="CZ511" s="23"/>
      <c r="DA511" s="23"/>
      <c r="DB511" s="23"/>
      <c r="DC511" s="23"/>
      <c r="DD511" s="23"/>
      <c r="DE511" s="23"/>
      <c r="DF511" s="23"/>
      <c r="DG511" s="23"/>
      <c r="DH511" s="23"/>
      <c r="DI511" s="23"/>
      <c r="DJ511" s="23"/>
      <c r="DK511" s="23"/>
      <c r="DL511" s="23"/>
      <c r="DM511" s="23"/>
      <c r="DN511" s="23"/>
      <c r="DO511" s="23"/>
      <c r="DP511" s="23"/>
      <c r="DQ511" s="23"/>
      <c r="DR511" s="23"/>
      <c r="DS511" s="23"/>
      <c r="DT511" s="23"/>
      <c r="DU511" s="23"/>
      <c r="DV511" s="23"/>
      <c r="DW511" s="23"/>
      <c r="DX511" s="23"/>
      <c r="DY511" s="23"/>
      <c r="DZ511" s="23"/>
      <c r="EA511" s="23"/>
      <c r="EB511" s="23"/>
      <c r="EC511" s="23"/>
      <c r="ED511" s="23"/>
      <c r="EE511" s="23"/>
      <c r="EF511" s="23"/>
      <c r="EG511" s="23"/>
      <c r="EH511" s="23"/>
      <c r="EI511" s="23"/>
      <c r="EJ511" s="23"/>
      <c r="EK511" s="23"/>
      <c r="EL511" s="23"/>
      <c r="EM511" s="23"/>
      <c r="EN511" s="23"/>
      <c r="EO511" s="23"/>
      <c r="EP511" s="23"/>
      <c r="EQ511" s="23"/>
      <c r="ER511" s="23"/>
      <c r="ES511" s="23"/>
      <c r="ET511" s="23"/>
      <c r="EU511" s="23"/>
      <c r="EV511" s="23"/>
      <c r="EW511" s="23"/>
      <c r="EX511" s="23"/>
      <c r="EY511" s="23"/>
      <c r="EZ511" s="23"/>
      <c r="FA511" s="23"/>
      <c r="FB511" s="23"/>
      <c r="FC511" s="23"/>
      <c r="FD511" s="23"/>
      <c r="FE511" s="23"/>
      <c r="FF511" s="23"/>
      <c r="FG511" s="23"/>
      <c r="FH511" s="23"/>
      <c r="FI511" s="23"/>
      <c r="FJ511" s="23"/>
      <c r="FK511" s="23"/>
      <c r="FL511" s="23"/>
      <c r="FM511" s="23"/>
      <c r="FN511" s="23"/>
      <c r="FO511" s="23"/>
      <c r="FP511" s="23"/>
      <c r="FQ511" s="23"/>
      <c r="FR511" s="23"/>
      <c r="FS511" s="23"/>
      <c r="FT511" s="23"/>
      <c r="FU511" s="23"/>
      <c r="FV511" s="23"/>
      <c r="FW511" s="23"/>
      <c r="FX511" s="23"/>
      <c r="FY511" s="23"/>
      <c r="FZ511" s="23"/>
      <c r="GA511" s="23"/>
      <c r="GB511" s="23"/>
      <c r="GC511" s="23"/>
      <c r="GD511" s="23"/>
      <c r="GE511" s="23"/>
      <c r="GF511" s="23"/>
      <c r="GG511" s="23"/>
      <c r="GH511" s="23"/>
      <c r="GI511" s="23"/>
      <c r="GJ511" s="23"/>
      <c r="GK511" s="23"/>
      <c r="GL511" s="23"/>
      <c r="GM511" s="23"/>
      <c r="GN511" s="23"/>
      <c r="GO511" s="23"/>
      <c r="GP511" s="23"/>
      <c r="GQ511" s="23"/>
      <c r="GR511" s="23"/>
      <c r="GS511" s="23"/>
      <c r="GT511" s="23"/>
      <c r="GU511" s="23"/>
      <c r="GV511" s="23"/>
      <c r="GW511" s="23"/>
      <c r="GX511" s="23"/>
      <c r="GY511" s="23"/>
      <c r="GZ511" s="23"/>
      <c r="HA511" s="23"/>
      <c r="HB511" s="23"/>
      <c r="HC511" s="23"/>
      <c r="HD511" s="23"/>
      <c r="HE511" s="23"/>
      <c r="HF511" s="23"/>
      <c r="HG511" s="23"/>
      <c r="HH511" s="23"/>
      <c r="HI511" s="23"/>
      <c r="HJ511" s="23"/>
      <c r="HK511" s="23"/>
    </row>
    <row r="512" spans="1:219" ht="13.9" customHeight="1">
      <c r="A512" s="392"/>
      <c r="B512" s="160"/>
      <c r="C512" s="161"/>
      <c r="D512" s="161"/>
      <c r="E512" s="255"/>
      <c r="F512" s="396">
        <v>0</v>
      </c>
      <c r="G512" s="181"/>
      <c r="H512" s="186"/>
      <c r="I512" s="162"/>
      <c r="J512" s="163"/>
      <c r="K512" s="164"/>
      <c r="L512" s="164"/>
      <c r="M512" s="187"/>
      <c r="N512" s="458"/>
      <c r="O512" s="463"/>
      <c r="P512" s="190"/>
      <c r="Q512" s="165"/>
      <c r="R512" s="166"/>
      <c r="S512" s="191"/>
      <c r="T512" s="195"/>
      <c r="U512" s="167"/>
      <c r="V512" s="196"/>
      <c r="W512" s="199">
        <f t="shared" si="100"/>
        <v>0</v>
      </c>
      <c r="X512" s="344">
        <f>IF(G512&gt;0,HLOOKUP(C512,'Utility Allowances'!$O$33:$S$34,2),0)</f>
        <v>0</v>
      </c>
      <c r="Y512" s="345">
        <f t="shared" si="101"/>
        <v>0</v>
      </c>
      <c r="Z512" s="168">
        <f t="shared" si="102"/>
        <v>0</v>
      </c>
      <c r="AA512" s="346">
        <f t="shared" si="103"/>
        <v>0</v>
      </c>
      <c r="AB512" s="344">
        <f>IF(Y512&gt;0,VLOOKUP($Y512,'Reference Data 2'!$B$7:$C$71,2),0)</f>
        <v>0</v>
      </c>
      <c r="AC512" s="347">
        <f t="shared" si="104"/>
        <v>0</v>
      </c>
      <c r="AD512" s="348">
        <f t="shared" si="105"/>
        <v>0</v>
      </c>
      <c r="AE512" s="349">
        <f>IF(Y512&gt;0,VLOOKUP($Y512,'Reference Data 2'!$B$9:$D$71,3),0)</f>
        <v>0</v>
      </c>
      <c r="AF512" s="347">
        <f t="shared" si="106"/>
        <v>0</v>
      </c>
      <c r="AG512" s="346">
        <f t="shared" si="107"/>
        <v>0</v>
      </c>
      <c r="AH512" s="350">
        <f t="shared" si="108"/>
        <v>0</v>
      </c>
      <c r="AI512" s="351">
        <f t="shared" si="109"/>
        <v>0</v>
      </c>
      <c r="AJ512" s="352">
        <f t="shared" si="110"/>
        <v>0</v>
      </c>
      <c r="AK512" s="349">
        <f>IF(AA512&gt;0,VLOOKUP(C512,'Reference Data 1'!$N$13:$O$17,2),0)</f>
        <v>0</v>
      </c>
      <c r="AL512" s="346">
        <f t="shared" si="111"/>
        <v>0</v>
      </c>
      <c r="AM512" s="353">
        <f t="shared" si="112"/>
        <v>0</v>
      </c>
      <c r="AN512" s="354">
        <f t="shared" si="113"/>
        <v>0</v>
      </c>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c r="BU512" s="23"/>
      <c r="BV512" s="23"/>
      <c r="BW512" s="23"/>
      <c r="BX512" s="23"/>
      <c r="BY512" s="23"/>
      <c r="BZ512" s="23"/>
      <c r="CA512" s="23"/>
      <c r="CB512" s="23"/>
      <c r="CC512" s="23"/>
      <c r="CD512" s="23"/>
      <c r="CE512" s="23"/>
      <c r="CF512" s="23"/>
      <c r="CG512" s="23"/>
      <c r="CH512" s="23"/>
      <c r="CI512" s="23"/>
      <c r="CJ512" s="23"/>
      <c r="CK512" s="23"/>
      <c r="CL512" s="23"/>
      <c r="CM512" s="23"/>
      <c r="CN512" s="23"/>
      <c r="CO512" s="23"/>
      <c r="CP512" s="23"/>
      <c r="CQ512" s="23"/>
      <c r="CR512" s="23"/>
      <c r="CS512" s="23"/>
      <c r="CT512" s="23"/>
      <c r="CU512" s="23"/>
      <c r="CV512" s="23"/>
      <c r="CW512" s="23"/>
      <c r="CX512" s="23"/>
      <c r="CY512" s="23"/>
      <c r="CZ512" s="23"/>
      <c r="DA512" s="23"/>
      <c r="DB512" s="23"/>
      <c r="DC512" s="23"/>
      <c r="DD512" s="23"/>
      <c r="DE512" s="23"/>
      <c r="DF512" s="23"/>
      <c r="DG512" s="23"/>
      <c r="DH512" s="23"/>
      <c r="DI512" s="23"/>
      <c r="DJ512" s="23"/>
      <c r="DK512" s="23"/>
      <c r="DL512" s="23"/>
      <c r="DM512" s="23"/>
      <c r="DN512" s="23"/>
      <c r="DO512" s="23"/>
      <c r="DP512" s="23"/>
      <c r="DQ512" s="23"/>
      <c r="DR512" s="23"/>
      <c r="DS512" s="23"/>
      <c r="DT512" s="23"/>
      <c r="DU512" s="23"/>
      <c r="DV512" s="23"/>
      <c r="DW512" s="23"/>
      <c r="DX512" s="23"/>
      <c r="DY512" s="23"/>
      <c r="DZ512" s="23"/>
      <c r="EA512" s="23"/>
      <c r="EB512" s="23"/>
      <c r="EC512" s="23"/>
      <c r="ED512" s="23"/>
      <c r="EE512" s="23"/>
      <c r="EF512" s="23"/>
      <c r="EG512" s="23"/>
      <c r="EH512" s="23"/>
      <c r="EI512" s="23"/>
      <c r="EJ512" s="23"/>
      <c r="EK512" s="23"/>
      <c r="EL512" s="23"/>
      <c r="EM512" s="23"/>
      <c r="EN512" s="23"/>
      <c r="EO512" s="23"/>
      <c r="EP512" s="23"/>
      <c r="EQ512" s="23"/>
      <c r="ER512" s="23"/>
      <c r="ES512" s="23"/>
      <c r="ET512" s="23"/>
      <c r="EU512" s="23"/>
      <c r="EV512" s="23"/>
      <c r="EW512" s="23"/>
      <c r="EX512" s="23"/>
      <c r="EY512" s="23"/>
      <c r="EZ512" s="23"/>
      <c r="FA512" s="23"/>
      <c r="FB512" s="23"/>
      <c r="FC512" s="23"/>
      <c r="FD512" s="23"/>
      <c r="FE512" s="23"/>
      <c r="FF512" s="23"/>
      <c r="FG512" s="23"/>
      <c r="FH512" s="23"/>
      <c r="FI512" s="23"/>
      <c r="FJ512" s="23"/>
      <c r="FK512" s="23"/>
      <c r="FL512" s="23"/>
      <c r="FM512" s="23"/>
      <c r="FN512" s="23"/>
      <c r="FO512" s="23"/>
      <c r="FP512" s="23"/>
      <c r="FQ512" s="23"/>
      <c r="FR512" s="23"/>
      <c r="FS512" s="23"/>
      <c r="FT512" s="23"/>
      <c r="FU512" s="23"/>
      <c r="FV512" s="23"/>
      <c r="FW512" s="23"/>
      <c r="FX512" s="23"/>
      <c r="FY512" s="23"/>
      <c r="FZ512" s="23"/>
      <c r="GA512" s="23"/>
      <c r="GB512" s="23"/>
      <c r="GC512" s="23"/>
      <c r="GD512" s="23"/>
      <c r="GE512" s="23"/>
      <c r="GF512" s="23"/>
      <c r="GG512" s="23"/>
      <c r="GH512" s="23"/>
      <c r="GI512" s="23"/>
      <c r="GJ512" s="23"/>
      <c r="GK512" s="23"/>
      <c r="GL512" s="23"/>
      <c r="GM512" s="23"/>
      <c r="GN512" s="23"/>
      <c r="GO512" s="23"/>
      <c r="GP512" s="23"/>
      <c r="GQ512" s="23"/>
      <c r="GR512" s="23"/>
      <c r="GS512" s="23"/>
      <c r="GT512" s="23"/>
      <c r="GU512" s="23"/>
      <c r="GV512" s="23"/>
      <c r="GW512" s="23"/>
      <c r="GX512" s="23"/>
      <c r="GY512" s="23"/>
      <c r="GZ512" s="23"/>
      <c r="HA512" s="23"/>
      <c r="HB512" s="23"/>
      <c r="HC512" s="23"/>
      <c r="HD512" s="23"/>
      <c r="HE512" s="23"/>
      <c r="HF512" s="23"/>
      <c r="HG512" s="23"/>
      <c r="HH512" s="23"/>
      <c r="HI512" s="23"/>
      <c r="HJ512" s="23"/>
      <c r="HK512" s="23"/>
    </row>
    <row r="513" spans="1:219" ht="13.9" customHeight="1">
      <c r="A513" s="392"/>
      <c r="B513" s="160"/>
      <c r="C513" s="161"/>
      <c r="D513" s="161"/>
      <c r="E513" s="255"/>
      <c r="F513" s="396">
        <v>0</v>
      </c>
      <c r="G513" s="181"/>
      <c r="H513" s="186"/>
      <c r="I513" s="162"/>
      <c r="J513" s="163"/>
      <c r="K513" s="164"/>
      <c r="L513" s="164"/>
      <c r="M513" s="187"/>
      <c r="N513" s="458"/>
      <c r="O513" s="463"/>
      <c r="P513" s="190"/>
      <c r="Q513" s="165"/>
      <c r="R513" s="166"/>
      <c r="S513" s="191"/>
      <c r="T513" s="195"/>
      <c r="U513" s="167"/>
      <c r="V513" s="196"/>
      <c r="W513" s="199">
        <f t="shared" si="100"/>
        <v>0</v>
      </c>
      <c r="X513" s="344">
        <f>IF(G513&gt;0,HLOOKUP(C513,'Utility Allowances'!$O$33:$S$34,2),0)</f>
        <v>0</v>
      </c>
      <c r="Y513" s="345">
        <f t="shared" si="101"/>
        <v>0</v>
      </c>
      <c r="Z513" s="168">
        <f t="shared" si="102"/>
        <v>0</v>
      </c>
      <c r="AA513" s="346">
        <f t="shared" si="103"/>
        <v>0</v>
      </c>
      <c r="AB513" s="344">
        <f>IF(Y513&gt;0,VLOOKUP($Y513,'Reference Data 2'!$B$7:$C$71,2),0)</f>
        <v>0</v>
      </c>
      <c r="AC513" s="347">
        <f t="shared" si="104"/>
        <v>0</v>
      </c>
      <c r="AD513" s="348">
        <f t="shared" si="105"/>
        <v>0</v>
      </c>
      <c r="AE513" s="349">
        <f>IF(Y513&gt;0,VLOOKUP($Y513,'Reference Data 2'!$B$9:$D$71,3),0)</f>
        <v>0</v>
      </c>
      <c r="AF513" s="347">
        <f t="shared" si="106"/>
        <v>0</v>
      </c>
      <c r="AG513" s="346">
        <f t="shared" si="107"/>
        <v>0</v>
      </c>
      <c r="AH513" s="350">
        <f t="shared" si="108"/>
        <v>0</v>
      </c>
      <c r="AI513" s="351">
        <f t="shared" si="109"/>
        <v>0</v>
      </c>
      <c r="AJ513" s="352">
        <f t="shared" si="110"/>
        <v>0</v>
      </c>
      <c r="AK513" s="349">
        <f>IF(AA513&gt;0,VLOOKUP(C513,'Reference Data 1'!$N$13:$O$17,2),0)</f>
        <v>0</v>
      </c>
      <c r="AL513" s="346">
        <f t="shared" si="111"/>
        <v>0</v>
      </c>
      <c r="AM513" s="353">
        <f t="shared" si="112"/>
        <v>0</v>
      </c>
      <c r="AN513" s="354">
        <f t="shared" si="113"/>
        <v>0</v>
      </c>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c r="BU513" s="23"/>
      <c r="BV513" s="23"/>
      <c r="BW513" s="23"/>
      <c r="BX513" s="23"/>
      <c r="BY513" s="23"/>
      <c r="BZ513" s="23"/>
      <c r="CA513" s="23"/>
      <c r="CB513" s="23"/>
      <c r="CC513" s="23"/>
      <c r="CD513" s="23"/>
      <c r="CE513" s="23"/>
      <c r="CF513" s="23"/>
      <c r="CG513" s="23"/>
      <c r="CH513" s="23"/>
      <c r="CI513" s="23"/>
      <c r="CJ513" s="23"/>
      <c r="CK513" s="23"/>
      <c r="CL513" s="23"/>
      <c r="CM513" s="23"/>
      <c r="CN513" s="23"/>
      <c r="CO513" s="23"/>
      <c r="CP513" s="23"/>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c r="DN513" s="23"/>
      <c r="DO513" s="23"/>
      <c r="DP513" s="23"/>
      <c r="DQ513" s="23"/>
      <c r="DR513" s="23"/>
      <c r="DS513" s="23"/>
      <c r="DT513" s="23"/>
      <c r="DU513" s="23"/>
      <c r="DV513" s="23"/>
      <c r="DW513" s="23"/>
      <c r="DX513" s="23"/>
      <c r="DY513" s="23"/>
      <c r="DZ513" s="23"/>
      <c r="EA513" s="23"/>
      <c r="EB513" s="23"/>
      <c r="EC513" s="23"/>
      <c r="ED513" s="23"/>
      <c r="EE513" s="23"/>
      <c r="EF513" s="23"/>
      <c r="EG513" s="23"/>
      <c r="EH513" s="23"/>
      <c r="EI513" s="23"/>
      <c r="EJ513" s="23"/>
      <c r="EK513" s="23"/>
      <c r="EL513" s="23"/>
      <c r="EM513" s="23"/>
      <c r="EN513" s="23"/>
      <c r="EO513" s="23"/>
      <c r="EP513" s="23"/>
      <c r="EQ513" s="23"/>
      <c r="ER513" s="23"/>
      <c r="ES513" s="23"/>
      <c r="ET513" s="23"/>
      <c r="EU513" s="23"/>
      <c r="EV513" s="23"/>
      <c r="EW513" s="23"/>
      <c r="EX513" s="23"/>
      <c r="EY513" s="23"/>
      <c r="EZ513" s="23"/>
      <c r="FA513" s="23"/>
      <c r="FB513" s="23"/>
      <c r="FC513" s="23"/>
      <c r="FD513" s="23"/>
      <c r="FE513" s="23"/>
      <c r="FF513" s="23"/>
      <c r="FG513" s="23"/>
      <c r="FH513" s="23"/>
      <c r="FI513" s="23"/>
      <c r="FJ513" s="23"/>
      <c r="FK513" s="23"/>
      <c r="FL513" s="23"/>
      <c r="FM513" s="23"/>
      <c r="FN513" s="23"/>
      <c r="FO513" s="23"/>
      <c r="FP513" s="23"/>
      <c r="FQ513" s="23"/>
      <c r="FR513" s="23"/>
      <c r="FS513" s="23"/>
      <c r="FT513" s="23"/>
      <c r="FU513" s="23"/>
      <c r="FV513" s="23"/>
      <c r="FW513" s="23"/>
      <c r="FX513" s="23"/>
      <c r="FY513" s="23"/>
      <c r="FZ513" s="23"/>
      <c r="GA513" s="23"/>
      <c r="GB513" s="23"/>
      <c r="GC513" s="23"/>
      <c r="GD513" s="23"/>
      <c r="GE513" s="23"/>
      <c r="GF513" s="23"/>
      <c r="GG513" s="23"/>
      <c r="GH513" s="23"/>
      <c r="GI513" s="23"/>
      <c r="GJ513" s="23"/>
      <c r="GK513" s="23"/>
      <c r="GL513" s="23"/>
      <c r="GM513" s="23"/>
      <c r="GN513" s="23"/>
      <c r="GO513" s="23"/>
      <c r="GP513" s="23"/>
      <c r="GQ513" s="23"/>
      <c r="GR513" s="23"/>
      <c r="GS513" s="23"/>
      <c r="GT513" s="23"/>
      <c r="GU513" s="23"/>
      <c r="GV513" s="23"/>
      <c r="GW513" s="23"/>
      <c r="GX513" s="23"/>
      <c r="GY513" s="23"/>
      <c r="GZ513" s="23"/>
      <c r="HA513" s="23"/>
      <c r="HB513" s="23"/>
      <c r="HC513" s="23"/>
      <c r="HD513" s="23"/>
      <c r="HE513" s="23"/>
      <c r="HF513" s="23"/>
      <c r="HG513" s="23"/>
      <c r="HH513" s="23"/>
      <c r="HI513" s="23"/>
      <c r="HJ513" s="23"/>
      <c r="HK513" s="23"/>
    </row>
    <row r="514" spans="1:219" ht="13.9" customHeight="1">
      <c r="A514" s="392"/>
      <c r="B514" s="160"/>
      <c r="C514" s="161"/>
      <c r="D514" s="161"/>
      <c r="E514" s="255"/>
      <c r="F514" s="396">
        <v>0</v>
      </c>
      <c r="G514" s="181"/>
      <c r="H514" s="186"/>
      <c r="I514" s="162"/>
      <c r="J514" s="163"/>
      <c r="K514" s="164"/>
      <c r="L514" s="164"/>
      <c r="M514" s="187"/>
      <c r="N514" s="458"/>
      <c r="O514" s="463"/>
      <c r="P514" s="190"/>
      <c r="Q514" s="165"/>
      <c r="R514" s="166"/>
      <c r="S514" s="191"/>
      <c r="T514" s="195"/>
      <c r="U514" s="167"/>
      <c r="V514" s="196"/>
      <c r="W514" s="199">
        <f t="shared" si="100"/>
        <v>0</v>
      </c>
      <c r="X514" s="344">
        <f>IF(G514&gt;0,HLOOKUP(C514,'Utility Allowances'!$O$33:$S$34,2),0)</f>
        <v>0</v>
      </c>
      <c r="Y514" s="345">
        <f t="shared" si="101"/>
        <v>0</v>
      </c>
      <c r="Z514" s="168">
        <f t="shared" si="102"/>
        <v>0</v>
      </c>
      <c r="AA514" s="346">
        <f t="shared" si="103"/>
        <v>0</v>
      </c>
      <c r="AB514" s="344">
        <f>IF(Y514&gt;0,VLOOKUP($Y514,'Reference Data 2'!$B$7:$C$71,2),0)</f>
        <v>0</v>
      </c>
      <c r="AC514" s="347">
        <f t="shared" si="104"/>
        <v>0</v>
      </c>
      <c r="AD514" s="348">
        <f t="shared" si="105"/>
        <v>0</v>
      </c>
      <c r="AE514" s="349">
        <f>IF(Y514&gt;0,VLOOKUP($Y514,'Reference Data 2'!$B$9:$D$71,3),0)</f>
        <v>0</v>
      </c>
      <c r="AF514" s="347">
        <f t="shared" si="106"/>
        <v>0</v>
      </c>
      <c r="AG514" s="346">
        <f t="shared" si="107"/>
        <v>0</v>
      </c>
      <c r="AH514" s="350">
        <f t="shared" si="108"/>
        <v>0</v>
      </c>
      <c r="AI514" s="351">
        <f t="shared" si="109"/>
        <v>0</v>
      </c>
      <c r="AJ514" s="352">
        <f t="shared" si="110"/>
        <v>0</v>
      </c>
      <c r="AK514" s="349">
        <f>IF(AA514&gt;0,VLOOKUP(C514,'Reference Data 1'!$N$13:$O$17,2),0)</f>
        <v>0</v>
      </c>
      <c r="AL514" s="346">
        <f t="shared" si="111"/>
        <v>0</v>
      </c>
      <c r="AM514" s="353">
        <f t="shared" si="112"/>
        <v>0</v>
      </c>
      <c r="AN514" s="354">
        <f t="shared" si="113"/>
        <v>0</v>
      </c>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c r="BU514" s="23"/>
      <c r="BV514" s="23"/>
      <c r="BW514" s="23"/>
      <c r="BX514" s="23"/>
      <c r="BY514" s="23"/>
      <c r="BZ514" s="23"/>
      <c r="CA514" s="23"/>
      <c r="CB514" s="23"/>
      <c r="CC514" s="23"/>
      <c r="CD514" s="23"/>
      <c r="CE514" s="23"/>
      <c r="CF514" s="23"/>
      <c r="CG514" s="23"/>
      <c r="CH514" s="23"/>
      <c r="CI514" s="23"/>
      <c r="CJ514" s="23"/>
      <c r="CK514" s="23"/>
      <c r="CL514" s="23"/>
      <c r="CM514" s="23"/>
      <c r="CN514" s="23"/>
      <c r="CO514" s="23"/>
      <c r="CP514" s="23"/>
      <c r="CQ514" s="23"/>
      <c r="CR514" s="23"/>
      <c r="CS514" s="23"/>
      <c r="CT514" s="23"/>
      <c r="CU514" s="23"/>
      <c r="CV514" s="23"/>
      <c r="CW514" s="23"/>
      <c r="CX514" s="23"/>
      <c r="CY514" s="23"/>
      <c r="CZ514" s="23"/>
      <c r="DA514" s="23"/>
      <c r="DB514" s="23"/>
      <c r="DC514" s="23"/>
      <c r="DD514" s="23"/>
      <c r="DE514" s="23"/>
      <c r="DF514" s="23"/>
      <c r="DG514" s="23"/>
      <c r="DH514" s="23"/>
      <c r="DI514" s="23"/>
      <c r="DJ514" s="23"/>
      <c r="DK514" s="23"/>
      <c r="DL514" s="23"/>
      <c r="DM514" s="23"/>
      <c r="DN514" s="23"/>
      <c r="DO514" s="23"/>
      <c r="DP514" s="23"/>
      <c r="DQ514" s="23"/>
      <c r="DR514" s="23"/>
      <c r="DS514" s="23"/>
      <c r="DT514" s="23"/>
      <c r="DU514" s="23"/>
      <c r="DV514" s="23"/>
      <c r="DW514" s="23"/>
      <c r="DX514" s="23"/>
      <c r="DY514" s="23"/>
      <c r="DZ514" s="23"/>
      <c r="EA514" s="23"/>
      <c r="EB514" s="23"/>
      <c r="EC514" s="23"/>
      <c r="ED514" s="23"/>
      <c r="EE514" s="23"/>
      <c r="EF514" s="23"/>
      <c r="EG514" s="23"/>
      <c r="EH514" s="23"/>
      <c r="EI514" s="23"/>
      <c r="EJ514" s="23"/>
      <c r="EK514" s="23"/>
      <c r="EL514" s="23"/>
      <c r="EM514" s="23"/>
      <c r="EN514" s="23"/>
      <c r="EO514" s="23"/>
      <c r="EP514" s="23"/>
      <c r="EQ514" s="23"/>
      <c r="ER514" s="23"/>
      <c r="ES514" s="23"/>
      <c r="ET514" s="23"/>
      <c r="EU514" s="23"/>
      <c r="EV514" s="23"/>
      <c r="EW514" s="23"/>
      <c r="EX514" s="23"/>
      <c r="EY514" s="23"/>
      <c r="EZ514" s="23"/>
      <c r="FA514" s="23"/>
      <c r="FB514" s="23"/>
      <c r="FC514" s="23"/>
      <c r="FD514" s="23"/>
      <c r="FE514" s="23"/>
      <c r="FF514" s="23"/>
      <c r="FG514" s="23"/>
      <c r="FH514" s="23"/>
      <c r="FI514" s="23"/>
      <c r="FJ514" s="23"/>
      <c r="FK514" s="23"/>
      <c r="FL514" s="23"/>
      <c r="FM514" s="23"/>
      <c r="FN514" s="23"/>
      <c r="FO514" s="23"/>
      <c r="FP514" s="23"/>
      <c r="FQ514" s="23"/>
      <c r="FR514" s="23"/>
      <c r="FS514" s="23"/>
      <c r="FT514" s="23"/>
      <c r="FU514" s="23"/>
      <c r="FV514" s="23"/>
      <c r="FW514" s="23"/>
      <c r="FX514" s="23"/>
      <c r="FY514" s="23"/>
      <c r="FZ514" s="23"/>
      <c r="GA514" s="23"/>
      <c r="GB514" s="23"/>
      <c r="GC514" s="23"/>
      <c r="GD514" s="23"/>
      <c r="GE514" s="23"/>
      <c r="GF514" s="23"/>
      <c r="GG514" s="23"/>
      <c r="GH514" s="23"/>
      <c r="GI514" s="23"/>
      <c r="GJ514" s="23"/>
      <c r="GK514" s="23"/>
      <c r="GL514" s="23"/>
      <c r="GM514" s="23"/>
      <c r="GN514" s="23"/>
      <c r="GO514" s="23"/>
      <c r="GP514" s="23"/>
      <c r="GQ514" s="23"/>
      <c r="GR514" s="23"/>
      <c r="GS514" s="23"/>
      <c r="GT514" s="23"/>
      <c r="GU514" s="23"/>
      <c r="GV514" s="23"/>
      <c r="GW514" s="23"/>
      <c r="GX514" s="23"/>
      <c r="GY514" s="23"/>
      <c r="GZ514" s="23"/>
      <c r="HA514" s="23"/>
      <c r="HB514" s="23"/>
      <c r="HC514" s="23"/>
      <c r="HD514" s="23"/>
      <c r="HE514" s="23"/>
      <c r="HF514" s="23"/>
      <c r="HG514" s="23"/>
      <c r="HH514" s="23"/>
      <c r="HI514" s="23"/>
      <c r="HJ514" s="23"/>
      <c r="HK514" s="23"/>
    </row>
    <row r="515" spans="1:219" ht="13.9" customHeight="1">
      <c r="A515" s="392"/>
      <c r="B515" s="160"/>
      <c r="C515" s="161"/>
      <c r="D515" s="161"/>
      <c r="E515" s="255"/>
      <c r="F515" s="396">
        <v>0</v>
      </c>
      <c r="G515" s="181"/>
      <c r="H515" s="186"/>
      <c r="I515" s="162"/>
      <c r="J515" s="163"/>
      <c r="K515" s="164"/>
      <c r="L515" s="164"/>
      <c r="M515" s="187"/>
      <c r="N515" s="458"/>
      <c r="O515" s="463"/>
      <c r="P515" s="190"/>
      <c r="Q515" s="165"/>
      <c r="R515" s="166"/>
      <c r="S515" s="191"/>
      <c r="T515" s="195"/>
      <c r="U515" s="167"/>
      <c r="V515" s="196"/>
      <c r="W515" s="199">
        <f t="shared" si="100"/>
        <v>0</v>
      </c>
      <c r="X515" s="344">
        <f>IF(G515&gt;0,HLOOKUP(C515,'Utility Allowances'!$O$33:$S$34,2),0)</f>
        <v>0</v>
      </c>
      <c r="Y515" s="345">
        <f t="shared" si="101"/>
        <v>0</v>
      </c>
      <c r="Z515" s="168">
        <f t="shared" si="102"/>
        <v>0</v>
      </c>
      <c r="AA515" s="346">
        <f t="shared" si="103"/>
        <v>0</v>
      </c>
      <c r="AB515" s="344">
        <f>IF(Y515&gt;0,VLOOKUP($Y515,'Reference Data 2'!$B$7:$C$71,2),0)</f>
        <v>0</v>
      </c>
      <c r="AC515" s="347">
        <f t="shared" si="104"/>
        <v>0</v>
      </c>
      <c r="AD515" s="348">
        <f t="shared" si="105"/>
        <v>0</v>
      </c>
      <c r="AE515" s="349">
        <f>IF(Y515&gt;0,VLOOKUP($Y515,'Reference Data 2'!$B$9:$D$71,3),0)</f>
        <v>0</v>
      </c>
      <c r="AF515" s="347">
        <f t="shared" si="106"/>
        <v>0</v>
      </c>
      <c r="AG515" s="346">
        <f t="shared" si="107"/>
        <v>0</v>
      </c>
      <c r="AH515" s="350">
        <f t="shared" si="108"/>
        <v>0</v>
      </c>
      <c r="AI515" s="351">
        <f t="shared" si="109"/>
        <v>0</v>
      </c>
      <c r="AJ515" s="352">
        <f t="shared" si="110"/>
        <v>0</v>
      </c>
      <c r="AK515" s="349">
        <f>IF(AA515&gt;0,VLOOKUP(C515,'Reference Data 1'!$N$13:$O$17,2),0)</f>
        <v>0</v>
      </c>
      <c r="AL515" s="346">
        <f t="shared" si="111"/>
        <v>0</v>
      </c>
      <c r="AM515" s="353">
        <f t="shared" si="112"/>
        <v>0</v>
      </c>
      <c r="AN515" s="354">
        <f t="shared" si="113"/>
        <v>0</v>
      </c>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c r="BO515" s="23"/>
      <c r="BP515" s="23"/>
      <c r="BQ515" s="23"/>
      <c r="BR515" s="23"/>
      <c r="BS515" s="23"/>
      <c r="BT515" s="23"/>
      <c r="BU515" s="23"/>
      <c r="BV515" s="23"/>
      <c r="BW515" s="23"/>
      <c r="BX515" s="23"/>
      <c r="BY515" s="23"/>
      <c r="BZ515" s="23"/>
      <c r="CA515" s="23"/>
      <c r="CB515" s="23"/>
      <c r="CC515" s="23"/>
      <c r="CD515" s="23"/>
      <c r="CE515" s="23"/>
      <c r="CF515" s="23"/>
      <c r="CG515" s="23"/>
      <c r="CH515" s="23"/>
      <c r="CI515" s="23"/>
      <c r="CJ515" s="23"/>
      <c r="CK515" s="23"/>
      <c r="CL515" s="23"/>
      <c r="CM515" s="23"/>
      <c r="CN515" s="23"/>
      <c r="CO515" s="23"/>
      <c r="CP515" s="23"/>
      <c r="CQ515" s="23"/>
      <c r="CR515" s="23"/>
      <c r="CS515" s="23"/>
      <c r="CT515" s="23"/>
      <c r="CU515" s="23"/>
      <c r="CV515" s="23"/>
      <c r="CW515" s="23"/>
      <c r="CX515" s="23"/>
      <c r="CY515" s="23"/>
      <c r="CZ515" s="23"/>
      <c r="DA515" s="23"/>
      <c r="DB515" s="23"/>
      <c r="DC515" s="23"/>
      <c r="DD515" s="23"/>
      <c r="DE515" s="23"/>
      <c r="DF515" s="23"/>
      <c r="DG515" s="23"/>
      <c r="DH515" s="23"/>
      <c r="DI515" s="23"/>
      <c r="DJ515" s="23"/>
      <c r="DK515" s="23"/>
      <c r="DL515" s="23"/>
      <c r="DM515" s="23"/>
      <c r="DN515" s="23"/>
      <c r="DO515" s="23"/>
      <c r="DP515" s="23"/>
      <c r="DQ515" s="23"/>
      <c r="DR515" s="23"/>
      <c r="DS515" s="23"/>
      <c r="DT515" s="23"/>
      <c r="DU515" s="23"/>
      <c r="DV515" s="23"/>
      <c r="DW515" s="23"/>
      <c r="DX515" s="23"/>
      <c r="DY515" s="23"/>
      <c r="DZ515" s="23"/>
      <c r="EA515" s="23"/>
      <c r="EB515" s="23"/>
      <c r="EC515" s="23"/>
      <c r="ED515" s="23"/>
      <c r="EE515" s="23"/>
      <c r="EF515" s="23"/>
      <c r="EG515" s="23"/>
      <c r="EH515" s="23"/>
      <c r="EI515" s="23"/>
      <c r="EJ515" s="23"/>
      <c r="EK515" s="23"/>
      <c r="EL515" s="23"/>
      <c r="EM515" s="23"/>
      <c r="EN515" s="23"/>
      <c r="EO515" s="23"/>
      <c r="EP515" s="23"/>
      <c r="EQ515" s="23"/>
      <c r="ER515" s="23"/>
      <c r="ES515" s="23"/>
      <c r="ET515" s="23"/>
      <c r="EU515" s="23"/>
      <c r="EV515" s="23"/>
      <c r="EW515" s="23"/>
      <c r="EX515" s="23"/>
      <c r="EY515" s="23"/>
      <c r="EZ515" s="23"/>
      <c r="FA515" s="23"/>
      <c r="FB515" s="23"/>
      <c r="FC515" s="23"/>
      <c r="FD515" s="23"/>
      <c r="FE515" s="23"/>
      <c r="FF515" s="23"/>
      <c r="FG515" s="23"/>
      <c r="FH515" s="23"/>
      <c r="FI515" s="23"/>
      <c r="FJ515" s="23"/>
      <c r="FK515" s="23"/>
      <c r="FL515" s="23"/>
      <c r="FM515" s="23"/>
      <c r="FN515" s="23"/>
      <c r="FO515" s="23"/>
      <c r="FP515" s="23"/>
      <c r="FQ515" s="23"/>
      <c r="FR515" s="23"/>
      <c r="FS515" s="23"/>
      <c r="FT515" s="23"/>
      <c r="FU515" s="23"/>
      <c r="FV515" s="23"/>
      <c r="FW515" s="23"/>
      <c r="FX515" s="23"/>
      <c r="FY515" s="23"/>
      <c r="FZ515" s="23"/>
      <c r="GA515" s="23"/>
      <c r="GB515" s="23"/>
      <c r="GC515" s="23"/>
      <c r="GD515" s="23"/>
      <c r="GE515" s="23"/>
      <c r="GF515" s="23"/>
      <c r="GG515" s="23"/>
      <c r="GH515" s="23"/>
      <c r="GI515" s="23"/>
      <c r="GJ515" s="23"/>
      <c r="GK515" s="23"/>
      <c r="GL515" s="23"/>
      <c r="GM515" s="23"/>
      <c r="GN515" s="23"/>
      <c r="GO515" s="23"/>
      <c r="GP515" s="23"/>
      <c r="GQ515" s="23"/>
      <c r="GR515" s="23"/>
      <c r="GS515" s="23"/>
      <c r="GT515" s="23"/>
      <c r="GU515" s="23"/>
      <c r="GV515" s="23"/>
      <c r="GW515" s="23"/>
      <c r="GX515" s="23"/>
      <c r="GY515" s="23"/>
      <c r="GZ515" s="23"/>
      <c r="HA515" s="23"/>
      <c r="HB515" s="23"/>
      <c r="HC515" s="23"/>
      <c r="HD515" s="23"/>
      <c r="HE515" s="23"/>
      <c r="HF515" s="23"/>
      <c r="HG515" s="23"/>
      <c r="HH515" s="23"/>
      <c r="HI515" s="23"/>
      <c r="HJ515" s="23"/>
      <c r="HK515" s="23"/>
    </row>
    <row r="516" spans="1:219" ht="13.9" customHeight="1">
      <c r="A516" s="392"/>
      <c r="B516" s="160"/>
      <c r="C516" s="161"/>
      <c r="D516" s="161"/>
      <c r="E516" s="255"/>
      <c r="F516" s="396">
        <v>0</v>
      </c>
      <c r="G516" s="181"/>
      <c r="H516" s="186"/>
      <c r="I516" s="162"/>
      <c r="J516" s="163"/>
      <c r="K516" s="164"/>
      <c r="L516" s="164"/>
      <c r="M516" s="187"/>
      <c r="N516" s="458"/>
      <c r="O516" s="463"/>
      <c r="P516" s="190"/>
      <c r="Q516" s="165"/>
      <c r="R516" s="166"/>
      <c r="S516" s="191"/>
      <c r="T516" s="195"/>
      <c r="U516" s="167"/>
      <c r="V516" s="196"/>
      <c r="W516" s="199">
        <f t="shared" si="100"/>
        <v>0</v>
      </c>
      <c r="X516" s="344">
        <f>IF(G516&gt;0,HLOOKUP(C516,'Utility Allowances'!$O$33:$S$34,2),0)</f>
        <v>0</v>
      </c>
      <c r="Y516" s="345">
        <f t="shared" si="101"/>
        <v>0</v>
      </c>
      <c r="Z516" s="168">
        <f t="shared" si="102"/>
        <v>0</v>
      </c>
      <c r="AA516" s="346">
        <f t="shared" si="103"/>
        <v>0</v>
      </c>
      <c r="AB516" s="344">
        <f>IF(Y516&gt;0,VLOOKUP($Y516,'Reference Data 2'!$B$7:$C$71,2),0)</f>
        <v>0</v>
      </c>
      <c r="AC516" s="347">
        <f t="shared" si="104"/>
        <v>0</v>
      </c>
      <c r="AD516" s="348">
        <f t="shared" si="105"/>
        <v>0</v>
      </c>
      <c r="AE516" s="349">
        <f>IF(Y516&gt;0,VLOOKUP($Y516,'Reference Data 2'!$B$9:$D$71,3),0)</f>
        <v>0</v>
      </c>
      <c r="AF516" s="347">
        <f t="shared" si="106"/>
        <v>0</v>
      </c>
      <c r="AG516" s="346">
        <f t="shared" si="107"/>
        <v>0</v>
      </c>
      <c r="AH516" s="350">
        <f t="shared" si="108"/>
        <v>0</v>
      </c>
      <c r="AI516" s="351">
        <f t="shared" si="109"/>
        <v>0</v>
      </c>
      <c r="AJ516" s="352">
        <f t="shared" si="110"/>
        <v>0</v>
      </c>
      <c r="AK516" s="349">
        <f>IF(AA516&gt;0,VLOOKUP(C516,'Reference Data 1'!$N$13:$O$17,2),0)</f>
        <v>0</v>
      </c>
      <c r="AL516" s="346">
        <f t="shared" si="111"/>
        <v>0</v>
      </c>
      <c r="AM516" s="353">
        <f t="shared" si="112"/>
        <v>0</v>
      </c>
      <c r="AN516" s="354">
        <f t="shared" si="113"/>
        <v>0</v>
      </c>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c r="BU516" s="23"/>
      <c r="BV516" s="23"/>
      <c r="BW516" s="23"/>
      <c r="BX516" s="23"/>
      <c r="BY516" s="23"/>
      <c r="BZ516" s="23"/>
      <c r="CA516" s="23"/>
      <c r="CB516" s="23"/>
      <c r="CC516" s="23"/>
      <c r="CD516" s="23"/>
      <c r="CE516" s="23"/>
      <c r="CF516" s="23"/>
      <c r="CG516" s="23"/>
      <c r="CH516" s="23"/>
      <c r="CI516" s="23"/>
      <c r="CJ516" s="23"/>
      <c r="CK516" s="23"/>
      <c r="CL516" s="23"/>
      <c r="CM516" s="23"/>
      <c r="CN516" s="23"/>
      <c r="CO516" s="23"/>
      <c r="CP516" s="23"/>
      <c r="CQ516" s="23"/>
      <c r="CR516" s="23"/>
      <c r="CS516" s="23"/>
      <c r="CT516" s="23"/>
      <c r="CU516" s="23"/>
      <c r="CV516" s="23"/>
      <c r="CW516" s="23"/>
      <c r="CX516" s="23"/>
      <c r="CY516" s="23"/>
      <c r="CZ516" s="23"/>
      <c r="DA516" s="23"/>
      <c r="DB516" s="23"/>
      <c r="DC516" s="23"/>
      <c r="DD516" s="23"/>
      <c r="DE516" s="23"/>
      <c r="DF516" s="23"/>
      <c r="DG516" s="23"/>
      <c r="DH516" s="23"/>
      <c r="DI516" s="23"/>
      <c r="DJ516" s="23"/>
      <c r="DK516" s="23"/>
      <c r="DL516" s="23"/>
      <c r="DM516" s="23"/>
      <c r="DN516" s="23"/>
      <c r="DO516" s="23"/>
      <c r="DP516" s="23"/>
      <c r="DQ516" s="23"/>
      <c r="DR516" s="23"/>
      <c r="DS516" s="23"/>
      <c r="DT516" s="23"/>
      <c r="DU516" s="23"/>
      <c r="DV516" s="23"/>
      <c r="DW516" s="23"/>
      <c r="DX516" s="23"/>
      <c r="DY516" s="23"/>
      <c r="DZ516" s="23"/>
      <c r="EA516" s="23"/>
      <c r="EB516" s="23"/>
      <c r="EC516" s="23"/>
      <c r="ED516" s="23"/>
      <c r="EE516" s="23"/>
      <c r="EF516" s="23"/>
      <c r="EG516" s="23"/>
      <c r="EH516" s="23"/>
      <c r="EI516" s="23"/>
      <c r="EJ516" s="23"/>
      <c r="EK516" s="23"/>
      <c r="EL516" s="23"/>
      <c r="EM516" s="23"/>
      <c r="EN516" s="23"/>
      <c r="EO516" s="23"/>
      <c r="EP516" s="23"/>
      <c r="EQ516" s="23"/>
      <c r="ER516" s="23"/>
      <c r="ES516" s="23"/>
      <c r="ET516" s="23"/>
      <c r="EU516" s="23"/>
      <c r="EV516" s="23"/>
      <c r="EW516" s="23"/>
      <c r="EX516" s="23"/>
      <c r="EY516" s="23"/>
      <c r="EZ516" s="23"/>
      <c r="FA516" s="23"/>
      <c r="FB516" s="23"/>
      <c r="FC516" s="23"/>
      <c r="FD516" s="23"/>
      <c r="FE516" s="23"/>
      <c r="FF516" s="23"/>
      <c r="FG516" s="23"/>
      <c r="FH516" s="23"/>
      <c r="FI516" s="23"/>
      <c r="FJ516" s="23"/>
      <c r="FK516" s="23"/>
      <c r="FL516" s="23"/>
      <c r="FM516" s="23"/>
      <c r="FN516" s="23"/>
      <c r="FO516" s="23"/>
      <c r="FP516" s="23"/>
      <c r="FQ516" s="23"/>
      <c r="FR516" s="23"/>
      <c r="FS516" s="23"/>
      <c r="FT516" s="23"/>
      <c r="FU516" s="23"/>
      <c r="FV516" s="23"/>
      <c r="FW516" s="23"/>
      <c r="FX516" s="23"/>
      <c r="FY516" s="23"/>
      <c r="FZ516" s="23"/>
      <c r="GA516" s="23"/>
      <c r="GB516" s="23"/>
      <c r="GC516" s="23"/>
      <c r="GD516" s="23"/>
      <c r="GE516" s="23"/>
      <c r="GF516" s="23"/>
      <c r="GG516" s="23"/>
      <c r="GH516" s="23"/>
      <c r="GI516" s="23"/>
      <c r="GJ516" s="23"/>
      <c r="GK516" s="23"/>
      <c r="GL516" s="23"/>
      <c r="GM516" s="23"/>
      <c r="GN516" s="23"/>
      <c r="GO516" s="23"/>
      <c r="GP516" s="23"/>
      <c r="GQ516" s="23"/>
      <c r="GR516" s="23"/>
      <c r="GS516" s="23"/>
      <c r="GT516" s="23"/>
      <c r="GU516" s="23"/>
      <c r="GV516" s="23"/>
      <c r="GW516" s="23"/>
      <c r="GX516" s="23"/>
      <c r="GY516" s="23"/>
      <c r="GZ516" s="23"/>
      <c r="HA516" s="23"/>
      <c r="HB516" s="23"/>
      <c r="HC516" s="23"/>
      <c r="HD516" s="23"/>
      <c r="HE516" s="23"/>
      <c r="HF516" s="23"/>
      <c r="HG516" s="23"/>
      <c r="HH516" s="23"/>
      <c r="HI516" s="23"/>
      <c r="HJ516" s="23"/>
      <c r="HK516" s="23"/>
    </row>
    <row r="517" spans="1:219" ht="13.9" customHeight="1">
      <c r="A517" s="392"/>
      <c r="B517" s="160"/>
      <c r="C517" s="161"/>
      <c r="D517" s="161"/>
      <c r="E517" s="255"/>
      <c r="F517" s="396">
        <v>0</v>
      </c>
      <c r="G517" s="181"/>
      <c r="H517" s="186"/>
      <c r="I517" s="162"/>
      <c r="J517" s="163"/>
      <c r="K517" s="164"/>
      <c r="L517" s="164"/>
      <c r="M517" s="187"/>
      <c r="N517" s="458"/>
      <c r="O517" s="463"/>
      <c r="P517" s="190"/>
      <c r="Q517" s="165"/>
      <c r="R517" s="166"/>
      <c r="S517" s="191"/>
      <c r="T517" s="195"/>
      <c r="U517" s="167"/>
      <c r="V517" s="196"/>
      <c r="W517" s="199">
        <f t="shared" si="100"/>
        <v>0</v>
      </c>
      <c r="X517" s="344">
        <f>IF(G517&gt;0,HLOOKUP(C517,'Utility Allowances'!$O$33:$S$34,2),0)</f>
        <v>0</v>
      </c>
      <c r="Y517" s="345">
        <f t="shared" si="101"/>
        <v>0</v>
      </c>
      <c r="Z517" s="168">
        <f t="shared" si="102"/>
        <v>0</v>
      </c>
      <c r="AA517" s="346">
        <f t="shared" si="103"/>
        <v>0</v>
      </c>
      <c r="AB517" s="344">
        <f>IF(Y517&gt;0,VLOOKUP($Y517,'Reference Data 2'!$B$7:$C$71,2),0)</f>
        <v>0</v>
      </c>
      <c r="AC517" s="347">
        <f t="shared" si="104"/>
        <v>0</v>
      </c>
      <c r="AD517" s="348">
        <f t="shared" si="105"/>
        <v>0</v>
      </c>
      <c r="AE517" s="349">
        <f>IF(Y517&gt;0,VLOOKUP($Y517,'Reference Data 2'!$B$9:$D$71,3),0)</f>
        <v>0</v>
      </c>
      <c r="AF517" s="347">
        <f t="shared" si="106"/>
        <v>0</v>
      </c>
      <c r="AG517" s="346">
        <f t="shared" si="107"/>
        <v>0</v>
      </c>
      <c r="AH517" s="350">
        <f t="shared" si="108"/>
        <v>0</v>
      </c>
      <c r="AI517" s="351">
        <f t="shared" si="109"/>
        <v>0</v>
      </c>
      <c r="AJ517" s="352">
        <f t="shared" si="110"/>
        <v>0</v>
      </c>
      <c r="AK517" s="349">
        <f>IF(AA517&gt;0,VLOOKUP(C517,'Reference Data 1'!$N$13:$O$17,2),0)</f>
        <v>0</v>
      </c>
      <c r="AL517" s="346">
        <f t="shared" si="111"/>
        <v>0</v>
      </c>
      <c r="AM517" s="353">
        <f t="shared" si="112"/>
        <v>0</v>
      </c>
      <c r="AN517" s="354">
        <f t="shared" si="113"/>
        <v>0</v>
      </c>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c r="BN517" s="23"/>
      <c r="BO517" s="23"/>
      <c r="BP517" s="23"/>
      <c r="BQ517" s="23"/>
      <c r="BR517" s="23"/>
      <c r="BS517" s="23"/>
      <c r="BT517" s="23"/>
      <c r="BU517" s="23"/>
      <c r="BV517" s="23"/>
      <c r="BW517" s="23"/>
      <c r="BX517" s="23"/>
      <c r="BY517" s="23"/>
      <c r="BZ517" s="23"/>
      <c r="CA517" s="23"/>
      <c r="CB517" s="23"/>
      <c r="CC517" s="23"/>
      <c r="CD517" s="23"/>
      <c r="CE517" s="23"/>
      <c r="CF517" s="23"/>
      <c r="CG517" s="23"/>
      <c r="CH517" s="23"/>
      <c r="CI517" s="23"/>
      <c r="CJ517" s="23"/>
      <c r="CK517" s="23"/>
      <c r="CL517" s="23"/>
      <c r="CM517" s="23"/>
      <c r="CN517" s="23"/>
      <c r="CO517" s="23"/>
      <c r="CP517" s="23"/>
      <c r="CQ517" s="23"/>
      <c r="CR517" s="23"/>
      <c r="CS517" s="23"/>
      <c r="CT517" s="23"/>
      <c r="CU517" s="23"/>
      <c r="CV517" s="23"/>
      <c r="CW517" s="23"/>
      <c r="CX517" s="23"/>
      <c r="CY517" s="23"/>
      <c r="CZ517" s="23"/>
      <c r="DA517" s="23"/>
      <c r="DB517" s="23"/>
      <c r="DC517" s="23"/>
      <c r="DD517" s="23"/>
      <c r="DE517" s="23"/>
      <c r="DF517" s="23"/>
      <c r="DG517" s="23"/>
      <c r="DH517" s="23"/>
      <c r="DI517" s="23"/>
      <c r="DJ517" s="23"/>
      <c r="DK517" s="23"/>
      <c r="DL517" s="23"/>
      <c r="DM517" s="23"/>
      <c r="DN517" s="23"/>
      <c r="DO517" s="23"/>
      <c r="DP517" s="23"/>
      <c r="DQ517" s="23"/>
      <c r="DR517" s="23"/>
      <c r="DS517" s="23"/>
      <c r="DT517" s="23"/>
      <c r="DU517" s="23"/>
      <c r="DV517" s="23"/>
      <c r="DW517" s="23"/>
      <c r="DX517" s="23"/>
      <c r="DY517" s="23"/>
      <c r="DZ517" s="23"/>
      <c r="EA517" s="23"/>
      <c r="EB517" s="23"/>
      <c r="EC517" s="23"/>
      <c r="ED517" s="23"/>
      <c r="EE517" s="23"/>
      <c r="EF517" s="23"/>
      <c r="EG517" s="23"/>
      <c r="EH517" s="23"/>
      <c r="EI517" s="23"/>
      <c r="EJ517" s="23"/>
      <c r="EK517" s="23"/>
      <c r="EL517" s="23"/>
      <c r="EM517" s="23"/>
      <c r="EN517" s="23"/>
      <c r="EO517" s="23"/>
      <c r="EP517" s="23"/>
      <c r="EQ517" s="23"/>
      <c r="ER517" s="23"/>
      <c r="ES517" s="23"/>
      <c r="ET517" s="23"/>
      <c r="EU517" s="23"/>
      <c r="EV517" s="23"/>
      <c r="EW517" s="23"/>
      <c r="EX517" s="23"/>
      <c r="EY517" s="23"/>
      <c r="EZ517" s="23"/>
      <c r="FA517" s="23"/>
      <c r="FB517" s="23"/>
      <c r="FC517" s="23"/>
      <c r="FD517" s="23"/>
      <c r="FE517" s="23"/>
      <c r="FF517" s="23"/>
      <c r="FG517" s="23"/>
      <c r="FH517" s="23"/>
      <c r="FI517" s="23"/>
      <c r="FJ517" s="23"/>
      <c r="FK517" s="23"/>
      <c r="FL517" s="23"/>
      <c r="FM517" s="23"/>
      <c r="FN517" s="23"/>
      <c r="FO517" s="23"/>
      <c r="FP517" s="23"/>
      <c r="FQ517" s="23"/>
      <c r="FR517" s="23"/>
      <c r="FS517" s="23"/>
      <c r="FT517" s="23"/>
      <c r="FU517" s="23"/>
      <c r="FV517" s="23"/>
      <c r="FW517" s="23"/>
      <c r="FX517" s="23"/>
      <c r="FY517" s="23"/>
      <c r="FZ517" s="23"/>
      <c r="GA517" s="23"/>
      <c r="GB517" s="23"/>
      <c r="GC517" s="23"/>
      <c r="GD517" s="23"/>
      <c r="GE517" s="23"/>
      <c r="GF517" s="23"/>
      <c r="GG517" s="23"/>
      <c r="GH517" s="23"/>
      <c r="GI517" s="23"/>
      <c r="GJ517" s="23"/>
      <c r="GK517" s="23"/>
      <c r="GL517" s="23"/>
      <c r="GM517" s="23"/>
      <c r="GN517" s="23"/>
      <c r="GO517" s="23"/>
      <c r="GP517" s="23"/>
      <c r="GQ517" s="23"/>
      <c r="GR517" s="23"/>
      <c r="GS517" s="23"/>
      <c r="GT517" s="23"/>
      <c r="GU517" s="23"/>
      <c r="GV517" s="23"/>
      <c r="GW517" s="23"/>
      <c r="GX517" s="23"/>
      <c r="GY517" s="23"/>
      <c r="GZ517" s="23"/>
      <c r="HA517" s="23"/>
      <c r="HB517" s="23"/>
      <c r="HC517" s="23"/>
      <c r="HD517" s="23"/>
      <c r="HE517" s="23"/>
      <c r="HF517" s="23"/>
      <c r="HG517" s="23"/>
      <c r="HH517" s="23"/>
      <c r="HI517" s="23"/>
      <c r="HJ517" s="23"/>
      <c r="HK517" s="23"/>
    </row>
    <row r="518" spans="1:219" ht="13.9" customHeight="1">
      <c r="A518" s="392"/>
      <c r="B518" s="160"/>
      <c r="C518" s="161"/>
      <c r="D518" s="161"/>
      <c r="E518" s="255"/>
      <c r="F518" s="396">
        <v>0</v>
      </c>
      <c r="G518" s="181"/>
      <c r="H518" s="186"/>
      <c r="I518" s="162"/>
      <c r="J518" s="163"/>
      <c r="K518" s="164"/>
      <c r="L518" s="164"/>
      <c r="M518" s="187"/>
      <c r="N518" s="458"/>
      <c r="O518" s="463"/>
      <c r="P518" s="190"/>
      <c r="Q518" s="165"/>
      <c r="R518" s="166"/>
      <c r="S518" s="191"/>
      <c r="T518" s="195"/>
      <c r="U518" s="167"/>
      <c r="V518" s="196"/>
      <c r="W518" s="199">
        <f t="shared" si="100"/>
        <v>0</v>
      </c>
      <c r="X518" s="344">
        <f>IF(G518&gt;0,HLOOKUP(C518,'Utility Allowances'!$O$33:$S$34,2),0)</f>
        <v>0</v>
      </c>
      <c r="Y518" s="345">
        <f t="shared" si="101"/>
        <v>0</v>
      </c>
      <c r="Z518" s="168">
        <f t="shared" si="102"/>
        <v>0</v>
      </c>
      <c r="AA518" s="346">
        <f t="shared" si="103"/>
        <v>0</v>
      </c>
      <c r="AB518" s="344">
        <f>IF(Y518&gt;0,VLOOKUP($Y518,'Reference Data 2'!$B$7:$C$71,2),0)</f>
        <v>0</v>
      </c>
      <c r="AC518" s="347">
        <f t="shared" si="104"/>
        <v>0</v>
      </c>
      <c r="AD518" s="348">
        <f t="shared" si="105"/>
        <v>0</v>
      </c>
      <c r="AE518" s="349">
        <f>IF(Y518&gt;0,VLOOKUP($Y518,'Reference Data 2'!$B$9:$D$71,3),0)</f>
        <v>0</v>
      </c>
      <c r="AF518" s="347">
        <f t="shared" si="106"/>
        <v>0</v>
      </c>
      <c r="AG518" s="346">
        <f t="shared" si="107"/>
        <v>0</v>
      </c>
      <c r="AH518" s="350">
        <f t="shared" si="108"/>
        <v>0</v>
      </c>
      <c r="AI518" s="351">
        <f t="shared" si="109"/>
        <v>0</v>
      </c>
      <c r="AJ518" s="352">
        <f t="shared" si="110"/>
        <v>0</v>
      </c>
      <c r="AK518" s="349">
        <f>IF(AA518&gt;0,VLOOKUP(C518,'Reference Data 1'!$N$13:$O$17,2),0)</f>
        <v>0</v>
      </c>
      <c r="AL518" s="346">
        <f t="shared" si="111"/>
        <v>0</v>
      </c>
      <c r="AM518" s="353">
        <f t="shared" si="112"/>
        <v>0</v>
      </c>
      <c r="AN518" s="354">
        <f t="shared" si="113"/>
        <v>0</v>
      </c>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c r="BU518" s="23"/>
      <c r="BV518" s="23"/>
      <c r="BW518" s="23"/>
      <c r="BX518" s="23"/>
      <c r="BY518" s="23"/>
      <c r="BZ518" s="23"/>
      <c r="CA518" s="23"/>
      <c r="CB518" s="23"/>
      <c r="CC518" s="23"/>
      <c r="CD518" s="23"/>
      <c r="CE518" s="23"/>
      <c r="CF518" s="23"/>
      <c r="CG518" s="23"/>
      <c r="CH518" s="23"/>
      <c r="CI518" s="23"/>
      <c r="CJ518" s="23"/>
      <c r="CK518" s="23"/>
      <c r="CL518" s="23"/>
      <c r="CM518" s="23"/>
      <c r="CN518" s="23"/>
      <c r="CO518" s="23"/>
      <c r="CP518" s="23"/>
      <c r="CQ518" s="23"/>
      <c r="CR518" s="23"/>
      <c r="CS518" s="23"/>
      <c r="CT518" s="23"/>
      <c r="CU518" s="23"/>
      <c r="CV518" s="23"/>
      <c r="CW518" s="23"/>
      <c r="CX518" s="23"/>
      <c r="CY518" s="23"/>
      <c r="CZ518" s="23"/>
      <c r="DA518" s="23"/>
      <c r="DB518" s="23"/>
      <c r="DC518" s="23"/>
      <c r="DD518" s="23"/>
      <c r="DE518" s="23"/>
      <c r="DF518" s="23"/>
      <c r="DG518" s="23"/>
      <c r="DH518" s="23"/>
      <c r="DI518" s="23"/>
      <c r="DJ518" s="23"/>
      <c r="DK518" s="23"/>
      <c r="DL518" s="23"/>
      <c r="DM518" s="23"/>
      <c r="DN518" s="23"/>
      <c r="DO518" s="23"/>
      <c r="DP518" s="23"/>
      <c r="DQ518" s="23"/>
      <c r="DR518" s="23"/>
      <c r="DS518" s="23"/>
      <c r="DT518" s="23"/>
      <c r="DU518" s="23"/>
      <c r="DV518" s="23"/>
      <c r="DW518" s="23"/>
      <c r="DX518" s="23"/>
      <c r="DY518" s="23"/>
      <c r="DZ518" s="23"/>
      <c r="EA518" s="23"/>
      <c r="EB518" s="23"/>
      <c r="EC518" s="23"/>
      <c r="ED518" s="23"/>
      <c r="EE518" s="23"/>
      <c r="EF518" s="23"/>
      <c r="EG518" s="23"/>
      <c r="EH518" s="23"/>
      <c r="EI518" s="23"/>
      <c r="EJ518" s="23"/>
      <c r="EK518" s="23"/>
      <c r="EL518" s="23"/>
      <c r="EM518" s="23"/>
      <c r="EN518" s="23"/>
      <c r="EO518" s="23"/>
      <c r="EP518" s="23"/>
      <c r="EQ518" s="23"/>
      <c r="ER518" s="23"/>
      <c r="ES518" s="23"/>
      <c r="ET518" s="23"/>
      <c r="EU518" s="23"/>
      <c r="EV518" s="23"/>
      <c r="EW518" s="23"/>
      <c r="EX518" s="23"/>
      <c r="EY518" s="23"/>
      <c r="EZ518" s="23"/>
      <c r="FA518" s="23"/>
      <c r="FB518" s="23"/>
      <c r="FC518" s="23"/>
      <c r="FD518" s="23"/>
      <c r="FE518" s="23"/>
      <c r="FF518" s="23"/>
      <c r="FG518" s="23"/>
      <c r="FH518" s="23"/>
      <c r="FI518" s="23"/>
      <c r="FJ518" s="23"/>
      <c r="FK518" s="23"/>
      <c r="FL518" s="23"/>
      <c r="FM518" s="23"/>
      <c r="FN518" s="23"/>
      <c r="FO518" s="23"/>
      <c r="FP518" s="23"/>
      <c r="FQ518" s="23"/>
      <c r="FR518" s="23"/>
      <c r="FS518" s="23"/>
      <c r="FT518" s="23"/>
      <c r="FU518" s="23"/>
      <c r="FV518" s="23"/>
      <c r="FW518" s="23"/>
      <c r="FX518" s="23"/>
      <c r="FY518" s="23"/>
      <c r="FZ518" s="23"/>
      <c r="GA518" s="23"/>
      <c r="GB518" s="23"/>
      <c r="GC518" s="23"/>
      <c r="GD518" s="23"/>
      <c r="GE518" s="23"/>
      <c r="GF518" s="23"/>
      <c r="GG518" s="23"/>
      <c r="GH518" s="23"/>
      <c r="GI518" s="23"/>
      <c r="GJ518" s="23"/>
      <c r="GK518" s="23"/>
      <c r="GL518" s="23"/>
      <c r="GM518" s="23"/>
      <c r="GN518" s="23"/>
      <c r="GO518" s="23"/>
      <c r="GP518" s="23"/>
      <c r="GQ518" s="23"/>
      <c r="GR518" s="23"/>
      <c r="GS518" s="23"/>
      <c r="GT518" s="23"/>
      <c r="GU518" s="23"/>
      <c r="GV518" s="23"/>
      <c r="GW518" s="23"/>
      <c r="GX518" s="23"/>
      <c r="GY518" s="23"/>
      <c r="GZ518" s="23"/>
      <c r="HA518" s="23"/>
      <c r="HB518" s="23"/>
      <c r="HC518" s="23"/>
      <c r="HD518" s="23"/>
      <c r="HE518" s="23"/>
      <c r="HF518" s="23"/>
      <c r="HG518" s="23"/>
      <c r="HH518" s="23"/>
      <c r="HI518" s="23"/>
      <c r="HJ518" s="23"/>
      <c r="HK518" s="23"/>
    </row>
    <row r="519" spans="1:219" ht="13.9" customHeight="1">
      <c r="A519" s="392"/>
      <c r="B519" s="160"/>
      <c r="C519" s="161"/>
      <c r="D519" s="161"/>
      <c r="E519" s="255"/>
      <c r="F519" s="396">
        <v>0</v>
      </c>
      <c r="G519" s="181"/>
      <c r="H519" s="186"/>
      <c r="I519" s="162"/>
      <c r="J519" s="163"/>
      <c r="K519" s="164"/>
      <c r="L519" s="164"/>
      <c r="M519" s="187"/>
      <c r="N519" s="458"/>
      <c r="O519" s="463"/>
      <c r="P519" s="190"/>
      <c r="Q519" s="165"/>
      <c r="R519" s="166"/>
      <c r="S519" s="191"/>
      <c r="T519" s="195"/>
      <c r="U519" s="167"/>
      <c r="V519" s="196"/>
      <c r="W519" s="199">
        <f t="shared" si="100"/>
        <v>0</v>
      </c>
      <c r="X519" s="344">
        <f>IF(G519&gt;0,HLOOKUP(C519,'Utility Allowances'!$O$33:$S$34,2),0)</f>
        <v>0</v>
      </c>
      <c r="Y519" s="345">
        <f t="shared" si="101"/>
        <v>0</v>
      </c>
      <c r="Z519" s="168">
        <f t="shared" si="102"/>
        <v>0</v>
      </c>
      <c r="AA519" s="346">
        <f t="shared" si="103"/>
        <v>0</v>
      </c>
      <c r="AB519" s="344">
        <f>IF(Y519&gt;0,VLOOKUP($Y519,'Reference Data 2'!$B$7:$C$71,2),0)</f>
        <v>0</v>
      </c>
      <c r="AC519" s="347">
        <f t="shared" si="104"/>
        <v>0</v>
      </c>
      <c r="AD519" s="348">
        <f t="shared" si="105"/>
        <v>0</v>
      </c>
      <c r="AE519" s="349">
        <f>IF(Y519&gt;0,VLOOKUP($Y519,'Reference Data 2'!$B$9:$D$71,3),0)</f>
        <v>0</v>
      </c>
      <c r="AF519" s="347">
        <f t="shared" si="106"/>
        <v>0</v>
      </c>
      <c r="AG519" s="346">
        <f t="shared" si="107"/>
        <v>0</v>
      </c>
      <c r="AH519" s="350">
        <f t="shared" si="108"/>
        <v>0</v>
      </c>
      <c r="AI519" s="351">
        <f t="shared" si="109"/>
        <v>0</v>
      </c>
      <c r="AJ519" s="352">
        <f t="shared" si="110"/>
        <v>0</v>
      </c>
      <c r="AK519" s="349">
        <f>IF(AA519&gt;0,VLOOKUP(C519,'Reference Data 1'!$N$13:$O$17,2),0)</f>
        <v>0</v>
      </c>
      <c r="AL519" s="346">
        <f t="shared" si="111"/>
        <v>0</v>
      </c>
      <c r="AM519" s="353">
        <f t="shared" si="112"/>
        <v>0</v>
      </c>
      <c r="AN519" s="354">
        <f t="shared" si="113"/>
        <v>0</v>
      </c>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c r="BO519" s="23"/>
      <c r="BP519" s="23"/>
      <c r="BQ519" s="23"/>
      <c r="BR519" s="23"/>
      <c r="BS519" s="23"/>
      <c r="BT519" s="23"/>
      <c r="BU519" s="23"/>
      <c r="BV519" s="23"/>
      <c r="BW519" s="23"/>
      <c r="BX519" s="23"/>
      <c r="BY519" s="23"/>
      <c r="BZ519" s="23"/>
      <c r="CA519" s="23"/>
      <c r="CB519" s="23"/>
      <c r="CC519" s="23"/>
      <c r="CD519" s="23"/>
      <c r="CE519" s="23"/>
      <c r="CF519" s="23"/>
      <c r="CG519" s="23"/>
      <c r="CH519" s="23"/>
      <c r="CI519" s="23"/>
      <c r="CJ519" s="23"/>
      <c r="CK519" s="23"/>
      <c r="CL519" s="23"/>
      <c r="CM519" s="23"/>
      <c r="CN519" s="23"/>
      <c r="CO519" s="23"/>
      <c r="CP519" s="23"/>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DX519" s="23"/>
      <c r="DY519" s="23"/>
      <c r="DZ519" s="23"/>
      <c r="EA519" s="23"/>
      <c r="EB519" s="23"/>
      <c r="EC519" s="23"/>
      <c r="ED519" s="23"/>
      <c r="EE519" s="23"/>
      <c r="EF519" s="23"/>
      <c r="EG519" s="23"/>
      <c r="EH519" s="23"/>
      <c r="EI519" s="23"/>
      <c r="EJ519" s="23"/>
      <c r="EK519" s="23"/>
      <c r="EL519" s="23"/>
      <c r="EM519" s="23"/>
      <c r="EN519" s="23"/>
      <c r="EO519" s="23"/>
      <c r="EP519" s="23"/>
      <c r="EQ519" s="23"/>
      <c r="ER519" s="23"/>
      <c r="ES519" s="23"/>
      <c r="ET519" s="23"/>
      <c r="EU519" s="23"/>
      <c r="EV519" s="23"/>
      <c r="EW519" s="23"/>
      <c r="EX519" s="23"/>
      <c r="EY519" s="23"/>
      <c r="EZ519" s="23"/>
      <c r="FA519" s="23"/>
      <c r="FB519" s="23"/>
      <c r="FC519" s="23"/>
      <c r="FD519" s="23"/>
      <c r="FE519" s="23"/>
      <c r="FF519" s="23"/>
      <c r="FG519" s="23"/>
      <c r="FH519" s="23"/>
      <c r="FI519" s="23"/>
      <c r="FJ519" s="23"/>
      <c r="FK519" s="23"/>
      <c r="FL519" s="23"/>
      <c r="FM519" s="23"/>
      <c r="FN519" s="23"/>
      <c r="FO519" s="23"/>
      <c r="FP519" s="23"/>
      <c r="FQ519" s="23"/>
      <c r="FR519" s="23"/>
      <c r="FS519" s="23"/>
      <c r="FT519" s="23"/>
      <c r="FU519" s="23"/>
      <c r="FV519" s="23"/>
      <c r="FW519" s="23"/>
      <c r="FX519" s="23"/>
      <c r="FY519" s="23"/>
      <c r="FZ519" s="23"/>
      <c r="GA519" s="23"/>
      <c r="GB519" s="23"/>
      <c r="GC519" s="23"/>
      <c r="GD519" s="23"/>
      <c r="GE519" s="23"/>
      <c r="GF519" s="23"/>
      <c r="GG519" s="23"/>
      <c r="GH519" s="23"/>
      <c r="GI519" s="23"/>
      <c r="GJ519" s="23"/>
      <c r="GK519" s="23"/>
      <c r="GL519" s="23"/>
      <c r="GM519" s="23"/>
      <c r="GN519" s="23"/>
      <c r="GO519" s="23"/>
      <c r="GP519" s="23"/>
      <c r="GQ519" s="23"/>
      <c r="GR519" s="23"/>
      <c r="GS519" s="23"/>
      <c r="GT519" s="23"/>
      <c r="GU519" s="23"/>
      <c r="GV519" s="23"/>
      <c r="GW519" s="23"/>
      <c r="GX519" s="23"/>
      <c r="GY519" s="23"/>
      <c r="GZ519" s="23"/>
      <c r="HA519" s="23"/>
      <c r="HB519" s="23"/>
      <c r="HC519" s="23"/>
      <c r="HD519" s="23"/>
      <c r="HE519" s="23"/>
      <c r="HF519" s="23"/>
      <c r="HG519" s="23"/>
      <c r="HH519" s="23"/>
      <c r="HI519" s="23"/>
      <c r="HJ519" s="23"/>
      <c r="HK519" s="23"/>
    </row>
    <row r="520" spans="1:219" ht="13.9" customHeight="1">
      <c r="A520" s="392"/>
      <c r="B520" s="160"/>
      <c r="C520" s="161"/>
      <c r="D520" s="161"/>
      <c r="E520" s="255"/>
      <c r="F520" s="396">
        <v>0</v>
      </c>
      <c r="G520" s="181"/>
      <c r="H520" s="186"/>
      <c r="I520" s="162"/>
      <c r="J520" s="163"/>
      <c r="K520" s="164"/>
      <c r="L520" s="164"/>
      <c r="M520" s="187"/>
      <c r="N520" s="458"/>
      <c r="O520" s="463"/>
      <c r="P520" s="190"/>
      <c r="Q520" s="165"/>
      <c r="R520" s="166"/>
      <c r="S520" s="191"/>
      <c r="T520" s="195"/>
      <c r="U520" s="167"/>
      <c r="V520" s="196"/>
      <c r="W520" s="199">
        <f t="shared" si="100"/>
        <v>0</v>
      </c>
      <c r="X520" s="344">
        <f>IF(G520&gt;0,HLOOKUP(C520,'Utility Allowances'!$O$33:$S$34,2),0)</f>
        <v>0</v>
      </c>
      <c r="Y520" s="345">
        <f t="shared" si="101"/>
        <v>0</v>
      </c>
      <c r="Z520" s="168">
        <f t="shared" si="102"/>
        <v>0</v>
      </c>
      <c r="AA520" s="346">
        <f t="shared" si="103"/>
        <v>0</v>
      </c>
      <c r="AB520" s="344">
        <f>IF(Y520&gt;0,VLOOKUP($Y520,'Reference Data 2'!$B$7:$C$71,2),0)</f>
        <v>0</v>
      </c>
      <c r="AC520" s="347">
        <f t="shared" si="104"/>
        <v>0</v>
      </c>
      <c r="AD520" s="348">
        <f t="shared" si="105"/>
        <v>0</v>
      </c>
      <c r="AE520" s="349">
        <f>IF(Y520&gt;0,VLOOKUP($Y520,'Reference Data 2'!$B$9:$D$71,3),0)</f>
        <v>0</v>
      </c>
      <c r="AF520" s="347">
        <f t="shared" si="106"/>
        <v>0</v>
      </c>
      <c r="AG520" s="346">
        <f t="shared" si="107"/>
        <v>0</v>
      </c>
      <c r="AH520" s="350">
        <f t="shared" si="108"/>
        <v>0</v>
      </c>
      <c r="AI520" s="351">
        <f t="shared" si="109"/>
        <v>0</v>
      </c>
      <c r="AJ520" s="352">
        <f t="shared" si="110"/>
        <v>0</v>
      </c>
      <c r="AK520" s="349">
        <f>IF(AA520&gt;0,VLOOKUP(C520,'Reference Data 1'!$N$13:$O$17,2),0)</f>
        <v>0</v>
      </c>
      <c r="AL520" s="346">
        <f t="shared" si="111"/>
        <v>0</v>
      </c>
      <c r="AM520" s="353">
        <f t="shared" si="112"/>
        <v>0</v>
      </c>
      <c r="AN520" s="354">
        <f t="shared" si="113"/>
        <v>0</v>
      </c>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c r="BN520" s="23"/>
      <c r="BO520" s="23"/>
      <c r="BP520" s="23"/>
      <c r="BQ520" s="23"/>
      <c r="BR520" s="23"/>
      <c r="BS520" s="23"/>
      <c r="BT520" s="23"/>
      <c r="BU520" s="23"/>
      <c r="BV520" s="23"/>
      <c r="BW520" s="23"/>
      <c r="BX520" s="23"/>
      <c r="BY520" s="23"/>
      <c r="BZ520" s="23"/>
      <c r="CA520" s="23"/>
      <c r="CB520" s="23"/>
      <c r="CC520" s="23"/>
      <c r="CD520" s="23"/>
      <c r="CE520" s="23"/>
      <c r="CF520" s="23"/>
      <c r="CG520" s="23"/>
      <c r="CH520" s="23"/>
      <c r="CI520" s="23"/>
      <c r="CJ520" s="23"/>
      <c r="CK520" s="23"/>
      <c r="CL520" s="23"/>
      <c r="CM520" s="23"/>
      <c r="CN520" s="23"/>
      <c r="CO520" s="23"/>
      <c r="CP520" s="23"/>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DX520" s="23"/>
      <c r="DY520" s="23"/>
      <c r="DZ520" s="23"/>
      <c r="EA520" s="23"/>
      <c r="EB520" s="23"/>
      <c r="EC520" s="23"/>
      <c r="ED520" s="23"/>
      <c r="EE520" s="23"/>
      <c r="EF520" s="23"/>
      <c r="EG520" s="23"/>
      <c r="EH520" s="23"/>
      <c r="EI520" s="23"/>
      <c r="EJ520" s="23"/>
      <c r="EK520" s="23"/>
      <c r="EL520" s="23"/>
      <c r="EM520" s="23"/>
      <c r="EN520" s="23"/>
      <c r="EO520" s="23"/>
      <c r="EP520" s="23"/>
      <c r="EQ520" s="23"/>
      <c r="ER520" s="23"/>
      <c r="ES520" s="23"/>
      <c r="ET520" s="23"/>
      <c r="EU520" s="23"/>
      <c r="EV520" s="23"/>
      <c r="EW520" s="23"/>
      <c r="EX520" s="23"/>
      <c r="EY520" s="23"/>
      <c r="EZ520" s="23"/>
      <c r="FA520" s="23"/>
      <c r="FB520" s="23"/>
      <c r="FC520" s="23"/>
      <c r="FD520" s="23"/>
      <c r="FE520" s="23"/>
      <c r="FF520" s="23"/>
      <c r="FG520" s="23"/>
      <c r="FH520" s="23"/>
      <c r="FI520" s="23"/>
      <c r="FJ520" s="23"/>
      <c r="FK520" s="23"/>
      <c r="FL520" s="23"/>
      <c r="FM520" s="23"/>
      <c r="FN520" s="23"/>
      <c r="FO520" s="23"/>
      <c r="FP520" s="23"/>
      <c r="FQ520" s="23"/>
      <c r="FR520" s="23"/>
      <c r="FS520" s="23"/>
      <c r="FT520" s="23"/>
      <c r="FU520" s="23"/>
      <c r="FV520" s="23"/>
      <c r="FW520" s="23"/>
      <c r="FX520" s="23"/>
      <c r="FY520" s="23"/>
      <c r="FZ520" s="23"/>
      <c r="GA520" s="23"/>
      <c r="GB520" s="23"/>
      <c r="GC520" s="23"/>
      <c r="GD520" s="23"/>
      <c r="GE520" s="23"/>
      <c r="GF520" s="23"/>
      <c r="GG520" s="23"/>
      <c r="GH520" s="23"/>
      <c r="GI520" s="23"/>
      <c r="GJ520" s="23"/>
      <c r="GK520" s="23"/>
      <c r="GL520" s="23"/>
      <c r="GM520" s="23"/>
      <c r="GN520" s="23"/>
      <c r="GO520" s="23"/>
      <c r="GP520" s="23"/>
      <c r="GQ520" s="23"/>
      <c r="GR520" s="23"/>
      <c r="GS520" s="23"/>
      <c r="GT520" s="23"/>
      <c r="GU520" s="23"/>
      <c r="GV520" s="23"/>
      <c r="GW520" s="23"/>
      <c r="GX520" s="23"/>
      <c r="GY520" s="23"/>
      <c r="GZ520" s="23"/>
      <c r="HA520" s="23"/>
      <c r="HB520" s="23"/>
      <c r="HC520" s="23"/>
      <c r="HD520" s="23"/>
      <c r="HE520" s="23"/>
      <c r="HF520" s="23"/>
      <c r="HG520" s="23"/>
      <c r="HH520" s="23"/>
      <c r="HI520" s="23"/>
      <c r="HJ520" s="23"/>
      <c r="HK520" s="23"/>
    </row>
    <row r="521" spans="1:219" ht="13.9" customHeight="1">
      <c r="A521" s="392"/>
      <c r="B521" s="160"/>
      <c r="C521" s="161"/>
      <c r="D521" s="161"/>
      <c r="E521" s="255"/>
      <c r="F521" s="396">
        <v>0</v>
      </c>
      <c r="G521" s="181"/>
      <c r="H521" s="186"/>
      <c r="I521" s="162"/>
      <c r="J521" s="163"/>
      <c r="K521" s="164"/>
      <c r="L521" s="164"/>
      <c r="M521" s="187"/>
      <c r="N521" s="458"/>
      <c r="O521" s="463"/>
      <c r="P521" s="190"/>
      <c r="Q521" s="165"/>
      <c r="R521" s="166"/>
      <c r="S521" s="191"/>
      <c r="T521" s="195"/>
      <c r="U521" s="167"/>
      <c r="V521" s="196"/>
      <c r="W521" s="199">
        <f t="shared" si="100"/>
        <v>0</v>
      </c>
      <c r="X521" s="344">
        <f>IF(G521&gt;0,HLOOKUP(C521,'Utility Allowances'!$O$33:$S$34,2),0)</f>
        <v>0</v>
      </c>
      <c r="Y521" s="345">
        <f t="shared" si="101"/>
        <v>0</v>
      </c>
      <c r="Z521" s="168">
        <f t="shared" si="102"/>
        <v>0</v>
      </c>
      <c r="AA521" s="346">
        <f t="shared" si="103"/>
        <v>0</v>
      </c>
      <c r="AB521" s="344">
        <f>IF(Y521&gt;0,VLOOKUP($Y521,'Reference Data 2'!$B$7:$C$71,2),0)</f>
        <v>0</v>
      </c>
      <c r="AC521" s="347">
        <f t="shared" si="104"/>
        <v>0</v>
      </c>
      <c r="AD521" s="348">
        <f t="shared" si="105"/>
        <v>0</v>
      </c>
      <c r="AE521" s="349">
        <f>IF(Y521&gt;0,VLOOKUP($Y521,'Reference Data 2'!$B$9:$D$71,3),0)</f>
        <v>0</v>
      </c>
      <c r="AF521" s="347">
        <f t="shared" si="106"/>
        <v>0</v>
      </c>
      <c r="AG521" s="346">
        <f t="shared" si="107"/>
        <v>0</v>
      </c>
      <c r="AH521" s="350">
        <f t="shared" si="108"/>
        <v>0</v>
      </c>
      <c r="AI521" s="351">
        <f t="shared" si="109"/>
        <v>0</v>
      </c>
      <c r="AJ521" s="352">
        <f t="shared" si="110"/>
        <v>0</v>
      </c>
      <c r="AK521" s="349">
        <f>IF(AA521&gt;0,VLOOKUP(C521,'Reference Data 1'!$N$13:$O$17,2),0)</f>
        <v>0</v>
      </c>
      <c r="AL521" s="346">
        <f t="shared" si="111"/>
        <v>0</v>
      </c>
      <c r="AM521" s="353">
        <f t="shared" si="112"/>
        <v>0</v>
      </c>
      <c r="AN521" s="354">
        <f t="shared" si="113"/>
        <v>0</v>
      </c>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c r="BO521" s="23"/>
      <c r="BP521" s="23"/>
      <c r="BQ521" s="23"/>
      <c r="BR521" s="23"/>
      <c r="BS521" s="23"/>
      <c r="BT521" s="23"/>
      <c r="BU521" s="23"/>
      <c r="BV521" s="23"/>
      <c r="BW521" s="23"/>
      <c r="BX521" s="23"/>
      <c r="BY521" s="23"/>
      <c r="BZ521" s="23"/>
      <c r="CA521" s="23"/>
      <c r="CB521" s="23"/>
      <c r="CC521" s="23"/>
      <c r="CD521" s="23"/>
      <c r="CE521" s="23"/>
      <c r="CF521" s="23"/>
      <c r="CG521" s="23"/>
      <c r="CH521" s="23"/>
      <c r="CI521" s="23"/>
      <c r="CJ521" s="23"/>
      <c r="CK521" s="23"/>
      <c r="CL521" s="23"/>
      <c r="CM521" s="23"/>
      <c r="CN521" s="23"/>
      <c r="CO521" s="23"/>
      <c r="CP521" s="23"/>
      <c r="CQ521" s="23"/>
      <c r="CR521" s="23"/>
      <c r="CS521" s="23"/>
      <c r="CT521" s="23"/>
      <c r="CU521" s="23"/>
      <c r="CV521" s="23"/>
      <c r="CW521" s="23"/>
      <c r="CX521" s="23"/>
      <c r="CY521" s="23"/>
      <c r="CZ521" s="23"/>
      <c r="DA521" s="23"/>
      <c r="DB521" s="23"/>
      <c r="DC521" s="23"/>
      <c r="DD521" s="23"/>
      <c r="DE521" s="23"/>
      <c r="DF521" s="23"/>
      <c r="DG521" s="23"/>
      <c r="DH521" s="23"/>
      <c r="DI521" s="23"/>
      <c r="DJ521" s="23"/>
      <c r="DK521" s="23"/>
      <c r="DL521" s="23"/>
      <c r="DM521" s="23"/>
      <c r="DN521" s="23"/>
      <c r="DO521" s="23"/>
      <c r="DP521" s="23"/>
      <c r="DQ521" s="23"/>
      <c r="DR521" s="23"/>
      <c r="DS521" s="23"/>
      <c r="DT521" s="23"/>
      <c r="DU521" s="23"/>
      <c r="DV521" s="23"/>
      <c r="DW521" s="23"/>
      <c r="DX521" s="23"/>
      <c r="DY521" s="23"/>
      <c r="DZ521" s="23"/>
      <c r="EA521" s="23"/>
      <c r="EB521" s="23"/>
      <c r="EC521" s="23"/>
      <c r="ED521" s="23"/>
      <c r="EE521" s="23"/>
      <c r="EF521" s="23"/>
      <c r="EG521" s="23"/>
      <c r="EH521" s="23"/>
      <c r="EI521" s="23"/>
      <c r="EJ521" s="23"/>
      <c r="EK521" s="23"/>
      <c r="EL521" s="23"/>
      <c r="EM521" s="23"/>
      <c r="EN521" s="23"/>
      <c r="EO521" s="23"/>
      <c r="EP521" s="23"/>
      <c r="EQ521" s="23"/>
      <c r="ER521" s="23"/>
      <c r="ES521" s="23"/>
      <c r="ET521" s="23"/>
      <c r="EU521" s="23"/>
      <c r="EV521" s="23"/>
      <c r="EW521" s="23"/>
      <c r="EX521" s="23"/>
      <c r="EY521" s="23"/>
      <c r="EZ521" s="23"/>
      <c r="FA521" s="23"/>
      <c r="FB521" s="23"/>
      <c r="FC521" s="23"/>
      <c r="FD521" s="23"/>
      <c r="FE521" s="23"/>
      <c r="FF521" s="23"/>
      <c r="FG521" s="23"/>
      <c r="FH521" s="23"/>
      <c r="FI521" s="23"/>
      <c r="FJ521" s="23"/>
      <c r="FK521" s="23"/>
      <c r="FL521" s="23"/>
      <c r="FM521" s="23"/>
      <c r="FN521" s="23"/>
      <c r="FO521" s="23"/>
      <c r="FP521" s="23"/>
      <c r="FQ521" s="23"/>
      <c r="FR521" s="23"/>
      <c r="FS521" s="23"/>
      <c r="FT521" s="23"/>
      <c r="FU521" s="23"/>
      <c r="FV521" s="23"/>
      <c r="FW521" s="23"/>
      <c r="FX521" s="23"/>
      <c r="FY521" s="23"/>
      <c r="FZ521" s="23"/>
      <c r="GA521" s="23"/>
      <c r="GB521" s="23"/>
      <c r="GC521" s="23"/>
      <c r="GD521" s="23"/>
      <c r="GE521" s="23"/>
      <c r="GF521" s="23"/>
      <c r="GG521" s="23"/>
      <c r="GH521" s="23"/>
      <c r="GI521" s="23"/>
      <c r="GJ521" s="23"/>
      <c r="GK521" s="23"/>
      <c r="GL521" s="23"/>
      <c r="GM521" s="23"/>
      <c r="GN521" s="23"/>
      <c r="GO521" s="23"/>
      <c r="GP521" s="23"/>
      <c r="GQ521" s="23"/>
      <c r="GR521" s="23"/>
      <c r="GS521" s="23"/>
      <c r="GT521" s="23"/>
      <c r="GU521" s="23"/>
      <c r="GV521" s="23"/>
      <c r="GW521" s="23"/>
      <c r="GX521" s="23"/>
      <c r="GY521" s="23"/>
      <c r="GZ521" s="23"/>
      <c r="HA521" s="23"/>
      <c r="HB521" s="23"/>
      <c r="HC521" s="23"/>
      <c r="HD521" s="23"/>
      <c r="HE521" s="23"/>
      <c r="HF521" s="23"/>
      <c r="HG521" s="23"/>
      <c r="HH521" s="23"/>
      <c r="HI521" s="23"/>
      <c r="HJ521" s="23"/>
      <c r="HK521" s="23"/>
    </row>
    <row r="522" spans="1:219" ht="13.9" customHeight="1">
      <c r="A522" s="392"/>
      <c r="B522" s="160"/>
      <c r="C522" s="161"/>
      <c r="D522" s="161"/>
      <c r="E522" s="255"/>
      <c r="F522" s="396">
        <v>0</v>
      </c>
      <c r="G522" s="181"/>
      <c r="H522" s="186"/>
      <c r="I522" s="162"/>
      <c r="J522" s="163"/>
      <c r="K522" s="164"/>
      <c r="L522" s="164"/>
      <c r="M522" s="187"/>
      <c r="N522" s="458"/>
      <c r="O522" s="463"/>
      <c r="P522" s="190"/>
      <c r="Q522" s="165"/>
      <c r="R522" s="166"/>
      <c r="S522" s="191"/>
      <c r="T522" s="195"/>
      <c r="U522" s="167"/>
      <c r="V522" s="196"/>
      <c r="W522" s="199">
        <f t="shared" ref="W522:W585" si="114">IF(U522&gt;0,U522/LOOKUP(T522,IncomeLimits),0)</f>
        <v>0</v>
      </c>
      <c r="X522" s="344">
        <f>IF(G522&gt;0,HLOOKUP(C522,'Utility Allowances'!$O$33:$S$34,2),0)</f>
        <v>0</v>
      </c>
      <c r="Y522" s="345">
        <f t="shared" ref="Y522:Y585" si="115">+G522+C522</f>
        <v>0</v>
      </c>
      <c r="Z522" s="168">
        <f t="shared" ref="Z522:Z585" si="116">+J522+I522</f>
        <v>0</v>
      </c>
      <c r="AA522" s="346">
        <f t="shared" ref="AA522:AA585" si="117">+H522+J522</f>
        <v>0</v>
      </c>
      <c r="AB522" s="344">
        <f>IF(Y522&gt;0,VLOOKUP($Y522,'Reference Data 2'!$B$7:$C$71,2),0)</f>
        <v>0</v>
      </c>
      <c r="AC522" s="347">
        <f t="shared" ref="AC522:AC585" si="118">+AA522-AB522</f>
        <v>0</v>
      </c>
      <c r="AD522" s="348">
        <f t="shared" ref="AD522:AD585" si="119">+IF(AC522&gt;0,AC522,0)</f>
        <v>0</v>
      </c>
      <c r="AE522" s="349">
        <f>IF(Y522&gt;0,VLOOKUP($Y522,'Reference Data 2'!$B$9:$D$71,3),0)</f>
        <v>0</v>
      </c>
      <c r="AF522" s="347">
        <f t="shared" ref="AF522:AF585" si="120">+AA522-AE522</f>
        <v>0</v>
      </c>
      <c r="AG522" s="346">
        <f t="shared" ref="AG522:AG585" si="121">+IF(AF522&gt;0,AF522,0)</f>
        <v>0</v>
      </c>
      <c r="AH522" s="350">
        <f t="shared" ref="AH522:AH585" si="122">+IF(U522&gt;0,(AA522*12)/U522,0)</f>
        <v>0</v>
      </c>
      <c r="AI522" s="351">
        <f t="shared" ref="AI522:AI585" si="123">+IF(AH522&gt;0.5,AH522,0)</f>
        <v>0</v>
      </c>
      <c r="AJ522" s="352">
        <f t="shared" ref="AJ522:AJ585" si="124">+IF(T522&gt;0,IF(C522&gt;0,T522/C522,T522),0)</f>
        <v>0</v>
      </c>
      <c r="AK522" s="349">
        <f>IF(AA522&gt;0,VLOOKUP(C522,'Reference Data 1'!$N$13:$O$17,2),0)</f>
        <v>0</v>
      </c>
      <c r="AL522" s="346">
        <f t="shared" ref="AL522:AL585" si="125">+AK522-AA522</f>
        <v>0</v>
      </c>
      <c r="AM522" s="353">
        <f t="shared" ref="AM522:AM585" si="126">+C522+E522</f>
        <v>0</v>
      </c>
      <c r="AN522" s="354">
        <f t="shared" ref="AN522:AN585" si="127">+IF(F522=1,C522+0.1,IF(F522=2,C522+0.2,0))</f>
        <v>0</v>
      </c>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c r="BO522" s="23"/>
      <c r="BP522" s="23"/>
      <c r="BQ522" s="23"/>
      <c r="BR522" s="23"/>
      <c r="BS522" s="23"/>
      <c r="BT522" s="23"/>
      <c r="BU522" s="23"/>
      <c r="BV522" s="23"/>
      <c r="BW522" s="23"/>
      <c r="BX522" s="23"/>
      <c r="BY522" s="23"/>
      <c r="BZ522" s="23"/>
      <c r="CA522" s="23"/>
      <c r="CB522" s="23"/>
      <c r="CC522" s="23"/>
      <c r="CD522" s="23"/>
      <c r="CE522" s="23"/>
      <c r="CF522" s="23"/>
      <c r="CG522" s="23"/>
      <c r="CH522" s="23"/>
      <c r="CI522" s="23"/>
      <c r="CJ522" s="23"/>
      <c r="CK522" s="23"/>
      <c r="CL522" s="23"/>
      <c r="CM522" s="23"/>
      <c r="CN522" s="23"/>
      <c r="CO522" s="23"/>
      <c r="CP522" s="23"/>
      <c r="CQ522" s="23"/>
      <c r="CR522" s="23"/>
      <c r="CS522" s="23"/>
      <c r="CT522" s="23"/>
      <c r="CU522" s="23"/>
      <c r="CV522" s="23"/>
      <c r="CW522" s="23"/>
      <c r="CX522" s="23"/>
      <c r="CY522" s="23"/>
      <c r="CZ522" s="23"/>
      <c r="DA522" s="23"/>
      <c r="DB522" s="23"/>
      <c r="DC522" s="23"/>
      <c r="DD522" s="23"/>
      <c r="DE522" s="23"/>
      <c r="DF522" s="23"/>
      <c r="DG522" s="23"/>
      <c r="DH522" s="23"/>
      <c r="DI522" s="23"/>
      <c r="DJ522" s="23"/>
      <c r="DK522" s="23"/>
      <c r="DL522" s="23"/>
      <c r="DM522" s="23"/>
      <c r="DN522" s="23"/>
      <c r="DO522" s="23"/>
      <c r="DP522" s="23"/>
      <c r="DQ522" s="23"/>
      <c r="DR522" s="23"/>
      <c r="DS522" s="23"/>
      <c r="DT522" s="23"/>
      <c r="DU522" s="23"/>
      <c r="DV522" s="23"/>
      <c r="DW522" s="23"/>
      <c r="DX522" s="23"/>
      <c r="DY522" s="23"/>
      <c r="DZ522" s="23"/>
      <c r="EA522" s="23"/>
      <c r="EB522" s="23"/>
      <c r="EC522" s="23"/>
      <c r="ED522" s="23"/>
      <c r="EE522" s="23"/>
      <c r="EF522" s="23"/>
      <c r="EG522" s="23"/>
      <c r="EH522" s="23"/>
      <c r="EI522" s="23"/>
      <c r="EJ522" s="23"/>
      <c r="EK522" s="23"/>
      <c r="EL522" s="23"/>
      <c r="EM522" s="23"/>
      <c r="EN522" s="23"/>
      <c r="EO522" s="23"/>
      <c r="EP522" s="23"/>
      <c r="EQ522" s="23"/>
      <c r="ER522" s="23"/>
      <c r="ES522" s="23"/>
      <c r="ET522" s="23"/>
      <c r="EU522" s="23"/>
      <c r="EV522" s="23"/>
      <c r="EW522" s="23"/>
      <c r="EX522" s="23"/>
      <c r="EY522" s="23"/>
      <c r="EZ522" s="23"/>
      <c r="FA522" s="23"/>
      <c r="FB522" s="23"/>
      <c r="FC522" s="23"/>
      <c r="FD522" s="23"/>
      <c r="FE522" s="23"/>
      <c r="FF522" s="23"/>
      <c r="FG522" s="23"/>
      <c r="FH522" s="23"/>
      <c r="FI522" s="23"/>
      <c r="FJ522" s="23"/>
      <c r="FK522" s="23"/>
      <c r="FL522" s="23"/>
      <c r="FM522" s="23"/>
      <c r="FN522" s="23"/>
      <c r="FO522" s="23"/>
      <c r="FP522" s="23"/>
      <c r="FQ522" s="23"/>
      <c r="FR522" s="23"/>
      <c r="FS522" s="23"/>
      <c r="FT522" s="23"/>
      <c r="FU522" s="23"/>
      <c r="FV522" s="23"/>
      <c r="FW522" s="23"/>
      <c r="FX522" s="23"/>
      <c r="FY522" s="23"/>
      <c r="FZ522" s="23"/>
      <c r="GA522" s="23"/>
      <c r="GB522" s="23"/>
      <c r="GC522" s="23"/>
      <c r="GD522" s="23"/>
      <c r="GE522" s="23"/>
      <c r="GF522" s="23"/>
      <c r="GG522" s="23"/>
      <c r="GH522" s="23"/>
      <c r="GI522" s="23"/>
      <c r="GJ522" s="23"/>
      <c r="GK522" s="23"/>
      <c r="GL522" s="23"/>
      <c r="GM522" s="23"/>
      <c r="GN522" s="23"/>
      <c r="GO522" s="23"/>
      <c r="GP522" s="23"/>
      <c r="GQ522" s="23"/>
      <c r="GR522" s="23"/>
      <c r="GS522" s="23"/>
      <c r="GT522" s="23"/>
      <c r="GU522" s="23"/>
      <c r="GV522" s="23"/>
      <c r="GW522" s="23"/>
      <c r="GX522" s="23"/>
      <c r="GY522" s="23"/>
      <c r="GZ522" s="23"/>
      <c r="HA522" s="23"/>
      <c r="HB522" s="23"/>
      <c r="HC522" s="23"/>
      <c r="HD522" s="23"/>
      <c r="HE522" s="23"/>
      <c r="HF522" s="23"/>
      <c r="HG522" s="23"/>
      <c r="HH522" s="23"/>
      <c r="HI522" s="23"/>
      <c r="HJ522" s="23"/>
      <c r="HK522" s="23"/>
    </row>
    <row r="523" spans="1:219" ht="13.9" customHeight="1">
      <c r="A523" s="392"/>
      <c r="B523" s="160"/>
      <c r="C523" s="161"/>
      <c r="D523" s="161"/>
      <c r="E523" s="255"/>
      <c r="F523" s="396">
        <v>0</v>
      </c>
      <c r="G523" s="181"/>
      <c r="H523" s="186"/>
      <c r="I523" s="162"/>
      <c r="J523" s="163"/>
      <c r="K523" s="164"/>
      <c r="L523" s="164"/>
      <c r="M523" s="187"/>
      <c r="N523" s="458"/>
      <c r="O523" s="463"/>
      <c r="P523" s="190"/>
      <c r="Q523" s="165"/>
      <c r="R523" s="166"/>
      <c r="S523" s="191"/>
      <c r="T523" s="195"/>
      <c r="U523" s="167"/>
      <c r="V523" s="196"/>
      <c r="W523" s="199">
        <f t="shared" si="114"/>
        <v>0</v>
      </c>
      <c r="X523" s="344">
        <f>IF(G523&gt;0,HLOOKUP(C523,'Utility Allowances'!$O$33:$S$34,2),0)</f>
        <v>0</v>
      </c>
      <c r="Y523" s="345">
        <f t="shared" si="115"/>
        <v>0</v>
      </c>
      <c r="Z523" s="168">
        <f t="shared" si="116"/>
        <v>0</v>
      </c>
      <c r="AA523" s="346">
        <f t="shared" si="117"/>
        <v>0</v>
      </c>
      <c r="AB523" s="344">
        <f>IF(Y523&gt;0,VLOOKUP($Y523,'Reference Data 2'!$B$7:$C$71,2),0)</f>
        <v>0</v>
      </c>
      <c r="AC523" s="347">
        <f t="shared" si="118"/>
        <v>0</v>
      </c>
      <c r="AD523" s="348">
        <f t="shared" si="119"/>
        <v>0</v>
      </c>
      <c r="AE523" s="349">
        <f>IF(Y523&gt;0,VLOOKUP($Y523,'Reference Data 2'!$B$9:$D$71,3),0)</f>
        <v>0</v>
      </c>
      <c r="AF523" s="347">
        <f t="shared" si="120"/>
        <v>0</v>
      </c>
      <c r="AG523" s="346">
        <f t="shared" si="121"/>
        <v>0</v>
      </c>
      <c r="AH523" s="350">
        <f t="shared" si="122"/>
        <v>0</v>
      </c>
      <c r="AI523" s="351">
        <f t="shared" si="123"/>
        <v>0</v>
      </c>
      <c r="AJ523" s="352">
        <f t="shared" si="124"/>
        <v>0</v>
      </c>
      <c r="AK523" s="349">
        <f>IF(AA523&gt;0,VLOOKUP(C523,'Reference Data 1'!$N$13:$O$17,2),0)</f>
        <v>0</v>
      </c>
      <c r="AL523" s="346">
        <f t="shared" si="125"/>
        <v>0</v>
      </c>
      <c r="AM523" s="353">
        <f t="shared" si="126"/>
        <v>0</v>
      </c>
      <c r="AN523" s="354">
        <f t="shared" si="127"/>
        <v>0</v>
      </c>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c r="BU523" s="23"/>
      <c r="BV523" s="23"/>
      <c r="BW523" s="23"/>
      <c r="BX523" s="23"/>
      <c r="BY523" s="23"/>
      <c r="BZ523" s="23"/>
      <c r="CA523" s="23"/>
      <c r="CB523" s="23"/>
      <c r="CC523" s="23"/>
      <c r="CD523" s="23"/>
      <c r="CE523" s="23"/>
      <c r="CF523" s="23"/>
      <c r="CG523" s="23"/>
      <c r="CH523" s="23"/>
      <c r="CI523" s="23"/>
      <c r="CJ523" s="23"/>
      <c r="CK523" s="23"/>
      <c r="CL523" s="23"/>
      <c r="CM523" s="23"/>
      <c r="CN523" s="23"/>
      <c r="CO523" s="23"/>
      <c r="CP523" s="23"/>
      <c r="CQ523" s="23"/>
      <c r="CR523" s="23"/>
      <c r="CS523" s="23"/>
      <c r="CT523" s="23"/>
      <c r="CU523" s="23"/>
      <c r="CV523" s="23"/>
      <c r="CW523" s="23"/>
      <c r="CX523" s="23"/>
      <c r="CY523" s="23"/>
      <c r="CZ523" s="23"/>
      <c r="DA523" s="23"/>
      <c r="DB523" s="23"/>
      <c r="DC523" s="23"/>
      <c r="DD523" s="23"/>
      <c r="DE523" s="23"/>
      <c r="DF523" s="23"/>
      <c r="DG523" s="23"/>
      <c r="DH523" s="23"/>
      <c r="DI523" s="23"/>
      <c r="DJ523" s="23"/>
      <c r="DK523" s="23"/>
      <c r="DL523" s="23"/>
      <c r="DM523" s="23"/>
      <c r="DN523" s="23"/>
      <c r="DO523" s="23"/>
      <c r="DP523" s="23"/>
      <c r="DQ523" s="23"/>
      <c r="DR523" s="23"/>
      <c r="DS523" s="23"/>
      <c r="DT523" s="23"/>
      <c r="DU523" s="23"/>
      <c r="DV523" s="23"/>
      <c r="DW523" s="23"/>
      <c r="DX523" s="23"/>
      <c r="DY523" s="23"/>
      <c r="DZ523" s="23"/>
      <c r="EA523" s="23"/>
      <c r="EB523" s="23"/>
      <c r="EC523" s="23"/>
      <c r="ED523" s="23"/>
      <c r="EE523" s="23"/>
      <c r="EF523" s="23"/>
      <c r="EG523" s="23"/>
      <c r="EH523" s="23"/>
      <c r="EI523" s="23"/>
      <c r="EJ523" s="23"/>
      <c r="EK523" s="23"/>
      <c r="EL523" s="23"/>
      <c r="EM523" s="23"/>
      <c r="EN523" s="23"/>
      <c r="EO523" s="23"/>
      <c r="EP523" s="23"/>
      <c r="EQ523" s="23"/>
      <c r="ER523" s="23"/>
      <c r="ES523" s="23"/>
      <c r="ET523" s="23"/>
      <c r="EU523" s="23"/>
      <c r="EV523" s="23"/>
      <c r="EW523" s="23"/>
      <c r="EX523" s="23"/>
      <c r="EY523" s="23"/>
      <c r="EZ523" s="23"/>
      <c r="FA523" s="23"/>
      <c r="FB523" s="23"/>
      <c r="FC523" s="23"/>
      <c r="FD523" s="23"/>
      <c r="FE523" s="23"/>
      <c r="FF523" s="23"/>
      <c r="FG523" s="23"/>
      <c r="FH523" s="23"/>
      <c r="FI523" s="23"/>
      <c r="FJ523" s="23"/>
      <c r="FK523" s="23"/>
      <c r="FL523" s="23"/>
      <c r="FM523" s="23"/>
      <c r="FN523" s="23"/>
      <c r="FO523" s="23"/>
      <c r="FP523" s="23"/>
      <c r="FQ523" s="23"/>
      <c r="FR523" s="23"/>
      <c r="FS523" s="23"/>
      <c r="FT523" s="23"/>
      <c r="FU523" s="23"/>
      <c r="FV523" s="23"/>
      <c r="FW523" s="23"/>
      <c r="FX523" s="23"/>
      <c r="FY523" s="23"/>
      <c r="FZ523" s="23"/>
      <c r="GA523" s="23"/>
      <c r="GB523" s="23"/>
      <c r="GC523" s="23"/>
      <c r="GD523" s="23"/>
      <c r="GE523" s="23"/>
      <c r="GF523" s="23"/>
      <c r="GG523" s="23"/>
      <c r="GH523" s="23"/>
      <c r="GI523" s="23"/>
      <c r="GJ523" s="23"/>
      <c r="GK523" s="23"/>
      <c r="GL523" s="23"/>
      <c r="GM523" s="23"/>
      <c r="GN523" s="23"/>
      <c r="GO523" s="23"/>
      <c r="GP523" s="23"/>
      <c r="GQ523" s="23"/>
      <c r="GR523" s="23"/>
      <c r="GS523" s="23"/>
      <c r="GT523" s="23"/>
      <c r="GU523" s="23"/>
      <c r="GV523" s="23"/>
      <c r="GW523" s="23"/>
      <c r="GX523" s="23"/>
      <c r="GY523" s="23"/>
      <c r="GZ523" s="23"/>
      <c r="HA523" s="23"/>
      <c r="HB523" s="23"/>
      <c r="HC523" s="23"/>
      <c r="HD523" s="23"/>
      <c r="HE523" s="23"/>
      <c r="HF523" s="23"/>
      <c r="HG523" s="23"/>
      <c r="HH523" s="23"/>
      <c r="HI523" s="23"/>
      <c r="HJ523" s="23"/>
      <c r="HK523" s="23"/>
    </row>
    <row r="524" spans="1:219" ht="13.9" customHeight="1">
      <c r="A524" s="392"/>
      <c r="B524" s="160"/>
      <c r="C524" s="161"/>
      <c r="D524" s="161"/>
      <c r="E524" s="255"/>
      <c r="F524" s="396">
        <v>0</v>
      </c>
      <c r="G524" s="181"/>
      <c r="H524" s="186"/>
      <c r="I524" s="162"/>
      <c r="J524" s="163"/>
      <c r="K524" s="164"/>
      <c r="L524" s="164"/>
      <c r="M524" s="187"/>
      <c r="N524" s="458"/>
      <c r="O524" s="463"/>
      <c r="P524" s="190"/>
      <c r="Q524" s="165"/>
      <c r="R524" s="166"/>
      <c r="S524" s="191"/>
      <c r="T524" s="195"/>
      <c r="U524" s="167"/>
      <c r="V524" s="196"/>
      <c r="W524" s="199">
        <f t="shared" si="114"/>
        <v>0</v>
      </c>
      <c r="X524" s="344">
        <f>IF(G524&gt;0,HLOOKUP(C524,'Utility Allowances'!$O$33:$S$34,2),0)</f>
        <v>0</v>
      </c>
      <c r="Y524" s="345">
        <f t="shared" si="115"/>
        <v>0</v>
      </c>
      <c r="Z524" s="168">
        <f t="shared" si="116"/>
        <v>0</v>
      </c>
      <c r="AA524" s="346">
        <f t="shared" si="117"/>
        <v>0</v>
      </c>
      <c r="AB524" s="344">
        <f>IF(Y524&gt;0,VLOOKUP($Y524,'Reference Data 2'!$B$7:$C$71,2),0)</f>
        <v>0</v>
      </c>
      <c r="AC524" s="347">
        <f t="shared" si="118"/>
        <v>0</v>
      </c>
      <c r="AD524" s="348">
        <f t="shared" si="119"/>
        <v>0</v>
      </c>
      <c r="AE524" s="349">
        <f>IF(Y524&gt;0,VLOOKUP($Y524,'Reference Data 2'!$B$9:$D$71,3),0)</f>
        <v>0</v>
      </c>
      <c r="AF524" s="347">
        <f t="shared" si="120"/>
        <v>0</v>
      </c>
      <c r="AG524" s="346">
        <f t="shared" si="121"/>
        <v>0</v>
      </c>
      <c r="AH524" s="350">
        <f t="shared" si="122"/>
        <v>0</v>
      </c>
      <c r="AI524" s="351">
        <f t="shared" si="123"/>
        <v>0</v>
      </c>
      <c r="AJ524" s="352">
        <f t="shared" si="124"/>
        <v>0</v>
      </c>
      <c r="AK524" s="349">
        <f>IF(AA524&gt;0,VLOOKUP(C524,'Reference Data 1'!$N$13:$O$17,2),0)</f>
        <v>0</v>
      </c>
      <c r="AL524" s="346">
        <f t="shared" si="125"/>
        <v>0</v>
      </c>
      <c r="AM524" s="353">
        <f t="shared" si="126"/>
        <v>0</v>
      </c>
      <c r="AN524" s="354">
        <f t="shared" si="127"/>
        <v>0</v>
      </c>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c r="BN524" s="23"/>
      <c r="BO524" s="23"/>
      <c r="BP524" s="23"/>
      <c r="BQ524" s="23"/>
      <c r="BR524" s="23"/>
      <c r="BS524" s="23"/>
      <c r="BT524" s="23"/>
      <c r="BU524" s="23"/>
      <c r="BV524" s="23"/>
      <c r="BW524" s="23"/>
      <c r="BX524" s="23"/>
      <c r="BY524" s="23"/>
      <c r="BZ524" s="23"/>
      <c r="CA524" s="23"/>
      <c r="CB524" s="23"/>
      <c r="CC524" s="23"/>
      <c r="CD524" s="23"/>
      <c r="CE524" s="23"/>
      <c r="CF524" s="23"/>
      <c r="CG524" s="23"/>
      <c r="CH524" s="23"/>
      <c r="CI524" s="23"/>
      <c r="CJ524" s="23"/>
      <c r="CK524" s="23"/>
      <c r="CL524" s="23"/>
      <c r="CM524" s="23"/>
      <c r="CN524" s="23"/>
      <c r="CO524" s="23"/>
      <c r="CP524" s="23"/>
      <c r="CQ524" s="23"/>
      <c r="CR524" s="23"/>
      <c r="CS524" s="23"/>
      <c r="CT524" s="23"/>
      <c r="CU524" s="23"/>
      <c r="CV524" s="23"/>
      <c r="CW524" s="23"/>
      <c r="CX524" s="23"/>
      <c r="CY524" s="23"/>
      <c r="CZ524" s="23"/>
      <c r="DA524" s="23"/>
      <c r="DB524" s="23"/>
      <c r="DC524" s="23"/>
      <c r="DD524" s="23"/>
      <c r="DE524" s="23"/>
      <c r="DF524" s="23"/>
      <c r="DG524" s="23"/>
      <c r="DH524" s="23"/>
      <c r="DI524" s="23"/>
      <c r="DJ524" s="23"/>
      <c r="DK524" s="23"/>
      <c r="DL524" s="23"/>
      <c r="DM524" s="23"/>
      <c r="DN524" s="23"/>
      <c r="DO524" s="23"/>
      <c r="DP524" s="23"/>
      <c r="DQ524" s="23"/>
      <c r="DR524" s="23"/>
      <c r="DS524" s="23"/>
      <c r="DT524" s="23"/>
      <c r="DU524" s="23"/>
      <c r="DV524" s="23"/>
      <c r="DW524" s="23"/>
      <c r="DX524" s="23"/>
      <c r="DY524" s="23"/>
      <c r="DZ524" s="23"/>
      <c r="EA524" s="23"/>
      <c r="EB524" s="23"/>
      <c r="EC524" s="23"/>
      <c r="ED524" s="23"/>
      <c r="EE524" s="23"/>
      <c r="EF524" s="23"/>
      <c r="EG524" s="23"/>
      <c r="EH524" s="23"/>
      <c r="EI524" s="23"/>
      <c r="EJ524" s="23"/>
      <c r="EK524" s="23"/>
      <c r="EL524" s="23"/>
      <c r="EM524" s="23"/>
      <c r="EN524" s="23"/>
      <c r="EO524" s="23"/>
      <c r="EP524" s="23"/>
      <c r="EQ524" s="23"/>
      <c r="ER524" s="23"/>
      <c r="ES524" s="23"/>
      <c r="ET524" s="23"/>
      <c r="EU524" s="23"/>
      <c r="EV524" s="23"/>
      <c r="EW524" s="23"/>
      <c r="EX524" s="23"/>
      <c r="EY524" s="23"/>
      <c r="EZ524" s="23"/>
      <c r="FA524" s="23"/>
      <c r="FB524" s="23"/>
      <c r="FC524" s="23"/>
      <c r="FD524" s="23"/>
      <c r="FE524" s="23"/>
      <c r="FF524" s="23"/>
      <c r="FG524" s="23"/>
      <c r="FH524" s="23"/>
      <c r="FI524" s="23"/>
      <c r="FJ524" s="23"/>
      <c r="FK524" s="23"/>
      <c r="FL524" s="23"/>
      <c r="FM524" s="23"/>
      <c r="FN524" s="23"/>
      <c r="FO524" s="23"/>
      <c r="FP524" s="23"/>
      <c r="FQ524" s="23"/>
      <c r="FR524" s="23"/>
      <c r="FS524" s="23"/>
      <c r="FT524" s="23"/>
      <c r="FU524" s="23"/>
      <c r="FV524" s="23"/>
      <c r="FW524" s="23"/>
      <c r="FX524" s="23"/>
      <c r="FY524" s="23"/>
      <c r="FZ524" s="23"/>
      <c r="GA524" s="23"/>
      <c r="GB524" s="23"/>
      <c r="GC524" s="23"/>
      <c r="GD524" s="23"/>
      <c r="GE524" s="23"/>
      <c r="GF524" s="23"/>
      <c r="GG524" s="23"/>
      <c r="GH524" s="23"/>
      <c r="GI524" s="23"/>
      <c r="GJ524" s="23"/>
      <c r="GK524" s="23"/>
      <c r="GL524" s="23"/>
      <c r="GM524" s="23"/>
      <c r="GN524" s="23"/>
      <c r="GO524" s="23"/>
      <c r="GP524" s="23"/>
      <c r="GQ524" s="23"/>
      <c r="GR524" s="23"/>
      <c r="GS524" s="23"/>
      <c r="GT524" s="23"/>
      <c r="GU524" s="23"/>
      <c r="GV524" s="23"/>
      <c r="GW524" s="23"/>
      <c r="GX524" s="23"/>
      <c r="GY524" s="23"/>
      <c r="GZ524" s="23"/>
      <c r="HA524" s="23"/>
      <c r="HB524" s="23"/>
      <c r="HC524" s="23"/>
      <c r="HD524" s="23"/>
      <c r="HE524" s="23"/>
      <c r="HF524" s="23"/>
      <c r="HG524" s="23"/>
      <c r="HH524" s="23"/>
      <c r="HI524" s="23"/>
      <c r="HJ524" s="23"/>
      <c r="HK524" s="23"/>
    </row>
    <row r="525" spans="1:219" ht="13.9" customHeight="1">
      <c r="A525" s="392"/>
      <c r="B525" s="160"/>
      <c r="C525" s="161"/>
      <c r="D525" s="161"/>
      <c r="E525" s="255"/>
      <c r="F525" s="396">
        <v>0</v>
      </c>
      <c r="G525" s="181"/>
      <c r="H525" s="186"/>
      <c r="I525" s="162"/>
      <c r="J525" s="163"/>
      <c r="K525" s="164"/>
      <c r="L525" s="164"/>
      <c r="M525" s="187"/>
      <c r="N525" s="458"/>
      <c r="O525" s="463"/>
      <c r="P525" s="190"/>
      <c r="Q525" s="165"/>
      <c r="R525" s="166"/>
      <c r="S525" s="191"/>
      <c r="T525" s="195"/>
      <c r="U525" s="167"/>
      <c r="V525" s="196"/>
      <c r="W525" s="199">
        <f t="shared" si="114"/>
        <v>0</v>
      </c>
      <c r="X525" s="344">
        <f>IF(G525&gt;0,HLOOKUP(C525,'Utility Allowances'!$O$33:$S$34,2),0)</f>
        <v>0</v>
      </c>
      <c r="Y525" s="345">
        <f t="shared" si="115"/>
        <v>0</v>
      </c>
      <c r="Z525" s="168">
        <f t="shared" si="116"/>
        <v>0</v>
      </c>
      <c r="AA525" s="346">
        <f t="shared" si="117"/>
        <v>0</v>
      </c>
      <c r="AB525" s="344">
        <f>IF(Y525&gt;0,VLOOKUP($Y525,'Reference Data 2'!$B$7:$C$71,2),0)</f>
        <v>0</v>
      </c>
      <c r="AC525" s="347">
        <f t="shared" si="118"/>
        <v>0</v>
      </c>
      <c r="AD525" s="348">
        <f t="shared" si="119"/>
        <v>0</v>
      </c>
      <c r="AE525" s="349">
        <f>IF(Y525&gt;0,VLOOKUP($Y525,'Reference Data 2'!$B$9:$D$71,3),0)</f>
        <v>0</v>
      </c>
      <c r="AF525" s="347">
        <f t="shared" si="120"/>
        <v>0</v>
      </c>
      <c r="AG525" s="346">
        <f t="shared" si="121"/>
        <v>0</v>
      </c>
      <c r="AH525" s="350">
        <f t="shared" si="122"/>
        <v>0</v>
      </c>
      <c r="AI525" s="351">
        <f t="shared" si="123"/>
        <v>0</v>
      </c>
      <c r="AJ525" s="352">
        <f t="shared" si="124"/>
        <v>0</v>
      </c>
      <c r="AK525" s="349">
        <f>IF(AA525&gt;0,VLOOKUP(C525,'Reference Data 1'!$N$13:$O$17,2),0)</f>
        <v>0</v>
      </c>
      <c r="AL525" s="346">
        <f t="shared" si="125"/>
        <v>0</v>
      </c>
      <c r="AM525" s="353">
        <f t="shared" si="126"/>
        <v>0</v>
      </c>
      <c r="AN525" s="354">
        <f t="shared" si="127"/>
        <v>0</v>
      </c>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c r="BN525" s="23"/>
      <c r="BO525" s="23"/>
      <c r="BP525" s="23"/>
      <c r="BQ525" s="23"/>
      <c r="BR525" s="23"/>
      <c r="BS525" s="23"/>
      <c r="BT525" s="23"/>
      <c r="BU525" s="23"/>
      <c r="BV525" s="23"/>
      <c r="BW525" s="23"/>
      <c r="BX525" s="23"/>
      <c r="BY525" s="23"/>
      <c r="BZ525" s="23"/>
      <c r="CA525" s="23"/>
      <c r="CB525" s="23"/>
      <c r="CC525" s="23"/>
      <c r="CD525" s="23"/>
      <c r="CE525" s="23"/>
      <c r="CF525" s="23"/>
      <c r="CG525" s="23"/>
      <c r="CH525" s="23"/>
      <c r="CI525" s="23"/>
      <c r="CJ525" s="23"/>
      <c r="CK525" s="23"/>
      <c r="CL525" s="23"/>
      <c r="CM525" s="23"/>
      <c r="CN525" s="23"/>
      <c r="CO525" s="23"/>
      <c r="CP525" s="23"/>
      <c r="CQ525" s="23"/>
      <c r="CR525" s="23"/>
      <c r="CS525" s="23"/>
      <c r="CT525" s="23"/>
      <c r="CU525" s="23"/>
      <c r="CV525" s="23"/>
      <c r="CW525" s="23"/>
      <c r="CX525" s="23"/>
      <c r="CY525" s="23"/>
      <c r="CZ525" s="23"/>
      <c r="DA525" s="23"/>
      <c r="DB525" s="23"/>
      <c r="DC525" s="23"/>
      <c r="DD525" s="23"/>
      <c r="DE525" s="23"/>
      <c r="DF525" s="23"/>
      <c r="DG525" s="23"/>
      <c r="DH525" s="23"/>
      <c r="DI525" s="23"/>
      <c r="DJ525" s="23"/>
      <c r="DK525" s="23"/>
      <c r="DL525" s="23"/>
      <c r="DM525" s="23"/>
      <c r="DN525" s="23"/>
      <c r="DO525" s="23"/>
      <c r="DP525" s="23"/>
      <c r="DQ525" s="23"/>
      <c r="DR525" s="23"/>
      <c r="DS525" s="23"/>
      <c r="DT525" s="23"/>
      <c r="DU525" s="23"/>
      <c r="DV525" s="23"/>
      <c r="DW525" s="23"/>
      <c r="DX525" s="23"/>
      <c r="DY525" s="23"/>
      <c r="DZ525" s="23"/>
      <c r="EA525" s="23"/>
      <c r="EB525" s="23"/>
      <c r="EC525" s="23"/>
      <c r="ED525" s="23"/>
      <c r="EE525" s="23"/>
      <c r="EF525" s="23"/>
      <c r="EG525" s="23"/>
      <c r="EH525" s="23"/>
      <c r="EI525" s="23"/>
      <c r="EJ525" s="23"/>
      <c r="EK525" s="23"/>
      <c r="EL525" s="23"/>
      <c r="EM525" s="23"/>
      <c r="EN525" s="23"/>
      <c r="EO525" s="23"/>
      <c r="EP525" s="23"/>
      <c r="EQ525" s="23"/>
      <c r="ER525" s="23"/>
      <c r="ES525" s="23"/>
      <c r="ET525" s="23"/>
      <c r="EU525" s="23"/>
      <c r="EV525" s="23"/>
      <c r="EW525" s="23"/>
      <c r="EX525" s="23"/>
      <c r="EY525" s="23"/>
      <c r="EZ525" s="23"/>
      <c r="FA525" s="23"/>
      <c r="FB525" s="23"/>
      <c r="FC525" s="23"/>
      <c r="FD525" s="23"/>
      <c r="FE525" s="23"/>
      <c r="FF525" s="23"/>
      <c r="FG525" s="23"/>
      <c r="FH525" s="23"/>
      <c r="FI525" s="23"/>
      <c r="FJ525" s="23"/>
      <c r="FK525" s="23"/>
      <c r="FL525" s="23"/>
      <c r="FM525" s="23"/>
      <c r="FN525" s="23"/>
      <c r="FO525" s="23"/>
      <c r="FP525" s="23"/>
      <c r="FQ525" s="23"/>
      <c r="FR525" s="23"/>
      <c r="FS525" s="23"/>
      <c r="FT525" s="23"/>
      <c r="FU525" s="23"/>
      <c r="FV525" s="23"/>
      <c r="FW525" s="23"/>
      <c r="FX525" s="23"/>
      <c r="FY525" s="23"/>
      <c r="FZ525" s="23"/>
      <c r="GA525" s="23"/>
      <c r="GB525" s="23"/>
      <c r="GC525" s="23"/>
      <c r="GD525" s="23"/>
      <c r="GE525" s="23"/>
      <c r="GF525" s="23"/>
      <c r="GG525" s="23"/>
      <c r="GH525" s="23"/>
      <c r="GI525" s="23"/>
      <c r="GJ525" s="23"/>
      <c r="GK525" s="23"/>
      <c r="GL525" s="23"/>
      <c r="GM525" s="23"/>
      <c r="GN525" s="23"/>
      <c r="GO525" s="23"/>
      <c r="GP525" s="23"/>
      <c r="GQ525" s="23"/>
      <c r="GR525" s="23"/>
      <c r="GS525" s="23"/>
      <c r="GT525" s="23"/>
      <c r="GU525" s="23"/>
      <c r="GV525" s="23"/>
      <c r="GW525" s="23"/>
      <c r="GX525" s="23"/>
      <c r="GY525" s="23"/>
      <c r="GZ525" s="23"/>
      <c r="HA525" s="23"/>
      <c r="HB525" s="23"/>
      <c r="HC525" s="23"/>
      <c r="HD525" s="23"/>
      <c r="HE525" s="23"/>
      <c r="HF525" s="23"/>
      <c r="HG525" s="23"/>
      <c r="HH525" s="23"/>
      <c r="HI525" s="23"/>
      <c r="HJ525" s="23"/>
      <c r="HK525" s="23"/>
    </row>
    <row r="526" spans="1:219" ht="13.9" customHeight="1">
      <c r="A526" s="392"/>
      <c r="B526" s="160"/>
      <c r="C526" s="161"/>
      <c r="D526" s="161"/>
      <c r="E526" s="255"/>
      <c r="F526" s="396">
        <v>0</v>
      </c>
      <c r="G526" s="181"/>
      <c r="H526" s="186"/>
      <c r="I526" s="162"/>
      <c r="J526" s="163"/>
      <c r="K526" s="164"/>
      <c r="L526" s="164"/>
      <c r="M526" s="187"/>
      <c r="N526" s="458"/>
      <c r="O526" s="463"/>
      <c r="P526" s="190"/>
      <c r="Q526" s="165"/>
      <c r="R526" s="166"/>
      <c r="S526" s="191"/>
      <c r="T526" s="195"/>
      <c r="U526" s="167"/>
      <c r="V526" s="196"/>
      <c r="W526" s="199">
        <f t="shared" si="114"/>
        <v>0</v>
      </c>
      <c r="X526" s="344">
        <f>IF(G526&gt;0,HLOOKUP(C526,'Utility Allowances'!$O$33:$S$34,2),0)</f>
        <v>0</v>
      </c>
      <c r="Y526" s="345">
        <f t="shared" si="115"/>
        <v>0</v>
      </c>
      <c r="Z526" s="168">
        <f t="shared" si="116"/>
        <v>0</v>
      </c>
      <c r="AA526" s="346">
        <f t="shared" si="117"/>
        <v>0</v>
      </c>
      <c r="AB526" s="344">
        <f>IF(Y526&gt;0,VLOOKUP($Y526,'Reference Data 2'!$B$7:$C$71,2),0)</f>
        <v>0</v>
      </c>
      <c r="AC526" s="347">
        <f t="shared" si="118"/>
        <v>0</v>
      </c>
      <c r="AD526" s="348">
        <f t="shared" si="119"/>
        <v>0</v>
      </c>
      <c r="AE526" s="349">
        <f>IF(Y526&gt;0,VLOOKUP($Y526,'Reference Data 2'!$B$9:$D$71,3),0)</f>
        <v>0</v>
      </c>
      <c r="AF526" s="347">
        <f t="shared" si="120"/>
        <v>0</v>
      </c>
      <c r="AG526" s="346">
        <f t="shared" si="121"/>
        <v>0</v>
      </c>
      <c r="AH526" s="350">
        <f t="shared" si="122"/>
        <v>0</v>
      </c>
      <c r="AI526" s="351">
        <f t="shared" si="123"/>
        <v>0</v>
      </c>
      <c r="AJ526" s="352">
        <f t="shared" si="124"/>
        <v>0</v>
      </c>
      <c r="AK526" s="349">
        <f>IF(AA526&gt;0,VLOOKUP(C526,'Reference Data 1'!$N$13:$O$17,2),0)</f>
        <v>0</v>
      </c>
      <c r="AL526" s="346">
        <f t="shared" si="125"/>
        <v>0</v>
      </c>
      <c r="AM526" s="353">
        <f t="shared" si="126"/>
        <v>0</v>
      </c>
      <c r="AN526" s="354">
        <f t="shared" si="127"/>
        <v>0</v>
      </c>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3"/>
      <c r="EP526" s="23"/>
      <c r="EQ526" s="23"/>
      <c r="ER526" s="23"/>
      <c r="ES526" s="23"/>
      <c r="ET526" s="23"/>
      <c r="EU526" s="23"/>
      <c r="EV526" s="23"/>
      <c r="EW526" s="23"/>
      <c r="EX526" s="23"/>
      <c r="EY526" s="23"/>
      <c r="EZ526" s="23"/>
      <c r="FA526" s="23"/>
      <c r="FB526" s="23"/>
      <c r="FC526" s="23"/>
      <c r="FD526" s="23"/>
      <c r="FE526" s="23"/>
      <c r="FF526" s="23"/>
      <c r="FG526" s="23"/>
      <c r="FH526" s="23"/>
      <c r="FI526" s="23"/>
      <c r="FJ526" s="23"/>
      <c r="FK526" s="23"/>
      <c r="FL526" s="23"/>
      <c r="FM526" s="23"/>
      <c r="FN526" s="23"/>
      <c r="FO526" s="23"/>
      <c r="FP526" s="23"/>
      <c r="FQ526" s="23"/>
      <c r="FR526" s="23"/>
      <c r="FS526" s="23"/>
      <c r="FT526" s="23"/>
      <c r="FU526" s="23"/>
      <c r="FV526" s="23"/>
      <c r="FW526" s="23"/>
      <c r="FX526" s="23"/>
      <c r="FY526" s="23"/>
      <c r="FZ526" s="23"/>
      <c r="GA526" s="23"/>
      <c r="GB526" s="23"/>
      <c r="GC526" s="23"/>
      <c r="GD526" s="23"/>
      <c r="GE526" s="23"/>
      <c r="GF526" s="23"/>
      <c r="GG526" s="23"/>
      <c r="GH526" s="23"/>
      <c r="GI526" s="23"/>
      <c r="GJ526" s="23"/>
      <c r="GK526" s="23"/>
      <c r="GL526" s="23"/>
      <c r="GM526" s="23"/>
      <c r="GN526" s="23"/>
      <c r="GO526" s="23"/>
      <c r="GP526" s="23"/>
      <c r="GQ526" s="23"/>
      <c r="GR526" s="23"/>
      <c r="GS526" s="23"/>
      <c r="GT526" s="23"/>
      <c r="GU526" s="23"/>
      <c r="GV526" s="23"/>
      <c r="GW526" s="23"/>
      <c r="GX526" s="23"/>
      <c r="GY526" s="23"/>
      <c r="GZ526" s="23"/>
      <c r="HA526" s="23"/>
      <c r="HB526" s="23"/>
      <c r="HC526" s="23"/>
      <c r="HD526" s="23"/>
      <c r="HE526" s="23"/>
      <c r="HF526" s="23"/>
      <c r="HG526" s="23"/>
      <c r="HH526" s="23"/>
      <c r="HI526" s="23"/>
      <c r="HJ526" s="23"/>
      <c r="HK526" s="23"/>
    </row>
    <row r="527" spans="1:219" ht="13.9" customHeight="1">
      <c r="A527" s="392"/>
      <c r="B527" s="160"/>
      <c r="C527" s="161"/>
      <c r="D527" s="161"/>
      <c r="E527" s="255"/>
      <c r="F527" s="396">
        <v>0</v>
      </c>
      <c r="G527" s="181"/>
      <c r="H527" s="186"/>
      <c r="I527" s="162"/>
      <c r="J527" s="163"/>
      <c r="K527" s="164"/>
      <c r="L527" s="164"/>
      <c r="M527" s="187"/>
      <c r="N527" s="458"/>
      <c r="O527" s="463"/>
      <c r="P527" s="190"/>
      <c r="Q527" s="165"/>
      <c r="R527" s="166"/>
      <c r="S527" s="191"/>
      <c r="T527" s="195"/>
      <c r="U527" s="167"/>
      <c r="V527" s="196"/>
      <c r="W527" s="199">
        <f t="shared" si="114"/>
        <v>0</v>
      </c>
      <c r="X527" s="344">
        <f>IF(G527&gt;0,HLOOKUP(C527,'Utility Allowances'!$O$33:$S$34,2),0)</f>
        <v>0</v>
      </c>
      <c r="Y527" s="345">
        <f t="shared" si="115"/>
        <v>0</v>
      </c>
      <c r="Z527" s="168">
        <f t="shared" si="116"/>
        <v>0</v>
      </c>
      <c r="AA527" s="346">
        <f t="shared" si="117"/>
        <v>0</v>
      </c>
      <c r="AB527" s="344">
        <f>IF(Y527&gt;0,VLOOKUP($Y527,'Reference Data 2'!$B$7:$C$71,2),0)</f>
        <v>0</v>
      </c>
      <c r="AC527" s="347">
        <f t="shared" si="118"/>
        <v>0</v>
      </c>
      <c r="AD527" s="348">
        <f t="shared" si="119"/>
        <v>0</v>
      </c>
      <c r="AE527" s="349">
        <f>IF(Y527&gt;0,VLOOKUP($Y527,'Reference Data 2'!$B$9:$D$71,3),0)</f>
        <v>0</v>
      </c>
      <c r="AF527" s="347">
        <f t="shared" si="120"/>
        <v>0</v>
      </c>
      <c r="AG527" s="346">
        <f t="shared" si="121"/>
        <v>0</v>
      </c>
      <c r="AH527" s="350">
        <f t="shared" si="122"/>
        <v>0</v>
      </c>
      <c r="AI527" s="351">
        <f t="shared" si="123"/>
        <v>0</v>
      </c>
      <c r="AJ527" s="352">
        <f t="shared" si="124"/>
        <v>0</v>
      </c>
      <c r="AK527" s="349">
        <f>IF(AA527&gt;0,VLOOKUP(C527,'Reference Data 1'!$N$13:$O$17,2),0)</f>
        <v>0</v>
      </c>
      <c r="AL527" s="346">
        <f t="shared" si="125"/>
        <v>0</v>
      </c>
      <c r="AM527" s="353">
        <f t="shared" si="126"/>
        <v>0</v>
      </c>
      <c r="AN527" s="354">
        <f t="shared" si="127"/>
        <v>0</v>
      </c>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c r="BN527" s="23"/>
      <c r="BO527" s="23"/>
      <c r="BP527" s="23"/>
      <c r="BQ527" s="23"/>
      <c r="BR527" s="23"/>
      <c r="BS527" s="23"/>
      <c r="BT527" s="23"/>
      <c r="BU527" s="23"/>
      <c r="BV527" s="23"/>
      <c r="BW527" s="23"/>
      <c r="BX527" s="23"/>
      <c r="BY527" s="23"/>
      <c r="BZ527" s="23"/>
      <c r="CA527" s="23"/>
      <c r="CB527" s="23"/>
      <c r="CC527" s="23"/>
      <c r="CD527" s="23"/>
      <c r="CE527" s="23"/>
      <c r="CF527" s="23"/>
      <c r="CG527" s="23"/>
      <c r="CH527" s="23"/>
      <c r="CI527" s="23"/>
      <c r="CJ527" s="23"/>
      <c r="CK527" s="23"/>
      <c r="CL527" s="23"/>
      <c r="CM527" s="23"/>
      <c r="CN527" s="23"/>
      <c r="CO527" s="23"/>
      <c r="CP527" s="23"/>
      <c r="CQ527" s="23"/>
      <c r="CR527" s="23"/>
      <c r="CS527" s="23"/>
      <c r="CT527" s="23"/>
      <c r="CU527" s="23"/>
      <c r="CV527" s="23"/>
      <c r="CW527" s="23"/>
      <c r="CX527" s="23"/>
      <c r="CY527" s="23"/>
      <c r="CZ527" s="23"/>
      <c r="DA527" s="23"/>
      <c r="DB527" s="23"/>
      <c r="DC527" s="23"/>
      <c r="DD527" s="23"/>
      <c r="DE527" s="23"/>
      <c r="DF527" s="23"/>
      <c r="DG527" s="23"/>
      <c r="DH527" s="23"/>
      <c r="DI527" s="23"/>
      <c r="DJ527" s="23"/>
      <c r="DK527" s="23"/>
      <c r="DL527" s="23"/>
      <c r="DM527" s="23"/>
      <c r="DN527" s="23"/>
      <c r="DO527" s="23"/>
      <c r="DP527" s="23"/>
      <c r="DQ527" s="23"/>
      <c r="DR527" s="23"/>
      <c r="DS527" s="23"/>
      <c r="DT527" s="23"/>
      <c r="DU527" s="23"/>
      <c r="DV527" s="23"/>
      <c r="DW527" s="23"/>
      <c r="DX527" s="23"/>
      <c r="DY527" s="23"/>
      <c r="DZ527" s="23"/>
      <c r="EA527" s="23"/>
      <c r="EB527" s="23"/>
      <c r="EC527" s="23"/>
      <c r="ED527" s="23"/>
      <c r="EE527" s="23"/>
      <c r="EF527" s="23"/>
      <c r="EG527" s="23"/>
      <c r="EH527" s="23"/>
      <c r="EI527" s="23"/>
      <c r="EJ527" s="23"/>
      <c r="EK527" s="23"/>
      <c r="EL527" s="23"/>
      <c r="EM527" s="23"/>
      <c r="EN527" s="23"/>
      <c r="EO527" s="23"/>
      <c r="EP527" s="23"/>
      <c r="EQ527" s="23"/>
      <c r="ER527" s="23"/>
      <c r="ES527" s="23"/>
      <c r="ET527" s="23"/>
      <c r="EU527" s="23"/>
      <c r="EV527" s="23"/>
      <c r="EW527" s="23"/>
      <c r="EX527" s="23"/>
      <c r="EY527" s="23"/>
      <c r="EZ527" s="23"/>
      <c r="FA527" s="23"/>
      <c r="FB527" s="23"/>
      <c r="FC527" s="23"/>
      <c r="FD527" s="23"/>
      <c r="FE527" s="23"/>
      <c r="FF527" s="23"/>
      <c r="FG527" s="23"/>
      <c r="FH527" s="23"/>
      <c r="FI527" s="23"/>
      <c r="FJ527" s="23"/>
      <c r="FK527" s="23"/>
      <c r="FL527" s="23"/>
      <c r="FM527" s="23"/>
      <c r="FN527" s="23"/>
      <c r="FO527" s="23"/>
      <c r="FP527" s="23"/>
      <c r="FQ527" s="23"/>
      <c r="FR527" s="23"/>
      <c r="FS527" s="23"/>
      <c r="FT527" s="23"/>
      <c r="FU527" s="23"/>
      <c r="FV527" s="23"/>
      <c r="FW527" s="23"/>
      <c r="FX527" s="23"/>
      <c r="FY527" s="23"/>
      <c r="FZ527" s="23"/>
      <c r="GA527" s="23"/>
      <c r="GB527" s="23"/>
      <c r="GC527" s="23"/>
      <c r="GD527" s="23"/>
      <c r="GE527" s="23"/>
      <c r="GF527" s="23"/>
      <c r="GG527" s="23"/>
      <c r="GH527" s="23"/>
      <c r="GI527" s="23"/>
      <c r="GJ527" s="23"/>
      <c r="GK527" s="23"/>
      <c r="GL527" s="23"/>
      <c r="GM527" s="23"/>
      <c r="GN527" s="23"/>
      <c r="GO527" s="23"/>
      <c r="GP527" s="23"/>
      <c r="GQ527" s="23"/>
      <c r="GR527" s="23"/>
      <c r="GS527" s="23"/>
      <c r="GT527" s="23"/>
      <c r="GU527" s="23"/>
      <c r="GV527" s="23"/>
      <c r="GW527" s="23"/>
      <c r="GX527" s="23"/>
      <c r="GY527" s="23"/>
      <c r="GZ527" s="23"/>
      <c r="HA527" s="23"/>
      <c r="HB527" s="23"/>
      <c r="HC527" s="23"/>
      <c r="HD527" s="23"/>
      <c r="HE527" s="23"/>
      <c r="HF527" s="23"/>
      <c r="HG527" s="23"/>
      <c r="HH527" s="23"/>
      <c r="HI527" s="23"/>
      <c r="HJ527" s="23"/>
      <c r="HK527" s="23"/>
    </row>
    <row r="528" spans="1:219" ht="13.9" customHeight="1">
      <c r="A528" s="392"/>
      <c r="B528" s="160"/>
      <c r="C528" s="161"/>
      <c r="D528" s="161"/>
      <c r="E528" s="255"/>
      <c r="F528" s="396">
        <v>0</v>
      </c>
      <c r="G528" s="181"/>
      <c r="H528" s="186"/>
      <c r="I528" s="162"/>
      <c r="J528" s="163"/>
      <c r="K528" s="164"/>
      <c r="L528" s="164"/>
      <c r="M528" s="187"/>
      <c r="N528" s="458"/>
      <c r="O528" s="463"/>
      <c r="P528" s="190"/>
      <c r="Q528" s="165"/>
      <c r="R528" s="166"/>
      <c r="S528" s="191"/>
      <c r="T528" s="195"/>
      <c r="U528" s="167"/>
      <c r="V528" s="196"/>
      <c r="W528" s="199">
        <f t="shared" si="114"/>
        <v>0</v>
      </c>
      <c r="X528" s="344">
        <f>IF(G528&gt;0,HLOOKUP(C528,'Utility Allowances'!$O$33:$S$34,2),0)</f>
        <v>0</v>
      </c>
      <c r="Y528" s="345">
        <f t="shared" si="115"/>
        <v>0</v>
      </c>
      <c r="Z528" s="168">
        <f t="shared" si="116"/>
        <v>0</v>
      </c>
      <c r="AA528" s="346">
        <f t="shared" si="117"/>
        <v>0</v>
      </c>
      <c r="AB528" s="344">
        <f>IF(Y528&gt;0,VLOOKUP($Y528,'Reference Data 2'!$B$7:$C$71,2),0)</f>
        <v>0</v>
      </c>
      <c r="AC528" s="347">
        <f t="shared" si="118"/>
        <v>0</v>
      </c>
      <c r="AD528" s="348">
        <f t="shared" si="119"/>
        <v>0</v>
      </c>
      <c r="AE528" s="349">
        <f>IF(Y528&gt;0,VLOOKUP($Y528,'Reference Data 2'!$B$9:$D$71,3),0)</f>
        <v>0</v>
      </c>
      <c r="AF528" s="347">
        <f t="shared" si="120"/>
        <v>0</v>
      </c>
      <c r="AG528" s="346">
        <f t="shared" si="121"/>
        <v>0</v>
      </c>
      <c r="AH528" s="350">
        <f t="shared" si="122"/>
        <v>0</v>
      </c>
      <c r="AI528" s="351">
        <f t="shared" si="123"/>
        <v>0</v>
      </c>
      <c r="AJ528" s="352">
        <f t="shared" si="124"/>
        <v>0</v>
      </c>
      <c r="AK528" s="349">
        <f>IF(AA528&gt;0,VLOOKUP(C528,'Reference Data 1'!$N$13:$O$17,2),0)</f>
        <v>0</v>
      </c>
      <c r="AL528" s="346">
        <f t="shared" si="125"/>
        <v>0</v>
      </c>
      <c r="AM528" s="353">
        <f t="shared" si="126"/>
        <v>0</v>
      </c>
      <c r="AN528" s="354">
        <f t="shared" si="127"/>
        <v>0</v>
      </c>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c r="BN528" s="23"/>
      <c r="BO528" s="23"/>
      <c r="BP528" s="23"/>
      <c r="BQ528" s="23"/>
      <c r="BR528" s="23"/>
      <c r="BS528" s="23"/>
      <c r="BT528" s="23"/>
      <c r="BU528" s="23"/>
      <c r="BV528" s="23"/>
      <c r="BW528" s="23"/>
      <c r="BX528" s="23"/>
      <c r="BY528" s="23"/>
      <c r="BZ528" s="23"/>
      <c r="CA528" s="23"/>
      <c r="CB528" s="23"/>
      <c r="CC528" s="23"/>
      <c r="CD528" s="23"/>
      <c r="CE528" s="23"/>
      <c r="CF528" s="23"/>
      <c r="CG528" s="23"/>
      <c r="CH528" s="23"/>
      <c r="CI528" s="23"/>
      <c r="CJ528" s="23"/>
      <c r="CK528" s="23"/>
      <c r="CL528" s="23"/>
      <c r="CM528" s="23"/>
      <c r="CN528" s="23"/>
      <c r="CO528" s="23"/>
      <c r="CP528" s="23"/>
      <c r="CQ528" s="23"/>
      <c r="CR528" s="23"/>
      <c r="CS528" s="23"/>
      <c r="CT528" s="23"/>
      <c r="CU528" s="23"/>
      <c r="CV528" s="23"/>
      <c r="CW528" s="23"/>
      <c r="CX528" s="23"/>
      <c r="CY528" s="23"/>
      <c r="CZ528" s="23"/>
      <c r="DA528" s="23"/>
      <c r="DB528" s="23"/>
      <c r="DC528" s="23"/>
      <c r="DD528" s="23"/>
      <c r="DE528" s="23"/>
      <c r="DF528" s="23"/>
      <c r="DG528" s="23"/>
      <c r="DH528" s="23"/>
      <c r="DI528" s="23"/>
      <c r="DJ528" s="23"/>
      <c r="DK528" s="23"/>
      <c r="DL528" s="23"/>
      <c r="DM528" s="23"/>
      <c r="DN528" s="23"/>
      <c r="DO528" s="23"/>
      <c r="DP528" s="23"/>
      <c r="DQ528" s="23"/>
      <c r="DR528" s="23"/>
      <c r="DS528" s="23"/>
      <c r="DT528" s="23"/>
      <c r="DU528" s="23"/>
      <c r="DV528" s="23"/>
      <c r="DW528" s="23"/>
      <c r="DX528" s="23"/>
      <c r="DY528" s="23"/>
      <c r="DZ528" s="23"/>
      <c r="EA528" s="23"/>
      <c r="EB528" s="23"/>
      <c r="EC528" s="23"/>
      <c r="ED528" s="23"/>
      <c r="EE528" s="23"/>
      <c r="EF528" s="23"/>
      <c r="EG528" s="23"/>
      <c r="EH528" s="23"/>
      <c r="EI528" s="23"/>
      <c r="EJ528" s="23"/>
      <c r="EK528" s="23"/>
      <c r="EL528" s="23"/>
      <c r="EM528" s="23"/>
      <c r="EN528" s="23"/>
      <c r="EO528" s="23"/>
      <c r="EP528" s="23"/>
      <c r="EQ528" s="23"/>
      <c r="ER528" s="23"/>
      <c r="ES528" s="23"/>
      <c r="ET528" s="23"/>
      <c r="EU528" s="23"/>
      <c r="EV528" s="23"/>
      <c r="EW528" s="23"/>
      <c r="EX528" s="23"/>
      <c r="EY528" s="23"/>
      <c r="EZ528" s="23"/>
      <c r="FA528" s="23"/>
      <c r="FB528" s="23"/>
      <c r="FC528" s="23"/>
      <c r="FD528" s="23"/>
      <c r="FE528" s="23"/>
      <c r="FF528" s="23"/>
      <c r="FG528" s="23"/>
      <c r="FH528" s="23"/>
      <c r="FI528" s="23"/>
      <c r="FJ528" s="23"/>
      <c r="FK528" s="23"/>
      <c r="FL528" s="23"/>
      <c r="FM528" s="23"/>
      <c r="FN528" s="23"/>
      <c r="FO528" s="23"/>
      <c r="FP528" s="23"/>
      <c r="FQ528" s="23"/>
      <c r="FR528" s="23"/>
      <c r="FS528" s="23"/>
      <c r="FT528" s="23"/>
      <c r="FU528" s="23"/>
      <c r="FV528" s="23"/>
      <c r="FW528" s="23"/>
      <c r="FX528" s="23"/>
      <c r="FY528" s="23"/>
      <c r="FZ528" s="23"/>
      <c r="GA528" s="23"/>
      <c r="GB528" s="23"/>
      <c r="GC528" s="23"/>
      <c r="GD528" s="23"/>
      <c r="GE528" s="23"/>
      <c r="GF528" s="23"/>
      <c r="GG528" s="23"/>
      <c r="GH528" s="23"/>
      <c r="GI528" s="23"/>
      <c r="GJ528" s="23"/>
      <c r="GK528" s="23"/>
      <c r="GL528" s="23"/>
      <c r="GM528" s="23"/>
      <c r="GN528" s="23"/>
      <c r="GO528" s="23"/>
      <c r="GP528" s="23"/>
      <c r="GQ528" s="23"/>
      <c r="GR528" s="23"/>
      <c r="GS528" s="23"/>
      <c r="GT528" s="23"/>
      <c r="GU528" s="23"/>
      <c r="GV528" s="23"/>
      <c r="GW528" s="23"/>
      <c r="GX528" s="23"/>
      <c r="GY528" s="23"/>
      <c r="GZ528" s="23"/>
      <c r="HA528" s="23"/>
      <c r="HB528" s="23"/>
      <c r="HC528" s="23"/>
      <c r="HD528" s="23"/>
      <c r="HE528" s="23"/>
      <c r="HF528" s="23"/>
      <c r="HG528" s="23"/>
      <c r="HH528" s="23"/>
      <c r="HI528" s="23"/>
      <c r="HJ528" s="23"/>
      <c r="HK528" s="23"/>
    </row>
    <row r="529" spans="1:219" ht="13.9" customHeight="1">
      <c r="A529" s="392"/>
      <c r="B529" s="160"/>
      <c r="C529" s="161"/>
      <c r="D529" s="161"/>
      <c r="E529" s="255"/>
      <c r="F529" s="396">
        <v>0</v>
      </c>
      <c r="G529" s="181"/>
      <c r="H529" s="186"/>
      <c r="I529" s="162"/>
      <c r="J529" s="163"/>
      <c r="K529" s="164"/>
      <c r="L529" s="164"/>
      <c r="M529" s="187"/>
      <c r="N529" s="458"/>
      <c r="O529" s="463"/>
      <c r="P529" s="190"/>
      <c r="Q529" s="165"/>
      <c r="R529" s="166"/>
      <c r="S529" s="191"/>
      <c r="T529" s="195"/>
      <c r="U529" s="167"/>
      <c r="V529" s="196"/>
      <c r="W529" s="199">
        <f t="shared" si="114"/>
        <v>0</v>
      </c>
      <c r="X529" s="344">
        <f>IF(G529&gt;0,HLOOKUP(C529,'Utility Allowances'!$O$33:$S$34,2),0)</f>
        <v>0</v>
      </c>
      <c r="Y529" s="345">
        <f t="shared" si="115"/>
        <v>0</v>
      </c>
      <c r="Z529" s="168">
        <f t="shared" si="116"/>
        <v>0</v>
      </c>
      <c r="AA529" s="346">
        <f t="shared" si="117"/>
        <v>0</v>
      </c>
      <c r="AB529" s="344">
        <f>IF(Y529&gt;0,VLOOKUP($Y529,'Reference Data 2'!$B$7:$C$71,2),0)</f>
        <v>0</v>
      </c>
      <c r="AC529" s="347">
        <f t="shared" si="118"/>
        <v>0</v>
      </c>
      <c r="AD529" s="348">
        <f t="shared" si="119"/>
        <v>0</v>
      </c>
      <c r="AE529" s="349">
        <f>IF(Y529&gt;0,VLOOKUP($Y529,'Reference Data 2'!$B$9:$D$71,3),0)</f>
        <v>0</v>
      </c>
      <c r="AF529" s="347">
        <f t="shared" si="120"/>
        <v>0</v>
      </c>
      <c r="AG529" s="346">
        <f t="shared" si="121"/>
        <v>0</v>
      </c>
      <c r="AH529" s="350">
        <f t="shared" si="122"/>
        <v>0</v>
      </c>
      <c r="AI529" s="351">
        <f t="shared" si="123"/>
        <v>0</v>
      </c>
      <c r="AJ529" s="352">
        <f t="shared" si="124"/>
        <v>0</v>
      </c>
      <c r="AK529" s="349">
        <f>IF(AA529&gt;0,VLOOKUP(C529,'Reference Data 1'!$N$13:$O$17,2),0)</f>
        <v>0</v>
      </c>
      <c r="AL529" s="346">
        <f t="shared" si="125"/>
        <v>0</v>
      </c>
      <c r="AM529" s="353">
        <f t="shared" si="126"/>
        <v>0</v>
      </c>
      <c r="AN529" s="354">
        <f t="shared" si="127"/>
        <v>0</v>
      </c>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c r="BO529" s="23"/>
      <c r="BP529" s="23"/>
      <c r="BQ529" s="23"/>
      <c r="BR529" s="23"/>
      <c r="BS529" s="23"/>
      <c r="BT529" s="23"/>
      <c r="BU529" s="23"/>
      <c r="BV529" s="23"/>
      <c r="BW529" s="23"/>
      <c r="BX529" s="23"/>
      <c r="BY529" s="23"/>
      <c r="BZ529" s="23"/>
      <c r="CA529" s="23"/>
      <c r="CB529" s="23"/>
      <c r="CC529" s="23"/>
      <c r="CD529" s="23"/>
      <c r="CE529" s="23"/>
      <c r="CF529" s="23"/>
      <c r="CG529" s="23"/>
      <c r="CH529" s="23"/>
      <c r="CI529" s="23"/>
      <c r="CJ529" s="23"/>
      <c r="CK529" s="23"/>
      <c r="CL529" s="23"/>
      <c r="CM529" s="23"/>
      <c r="CN529" s="23"/>
      <c r="CO529" s="23"/>
      <c r="CP529" s="23"/>
      <c r="CQ529" s="23"/>
      <c r="CR529" s="23"/>
      <c r="CS529" s="23"/>
      <c r="CT529" s="23"/>
      <c r="CU529" s="23"/>
      <c r="CV529" s="23"/>
      <c r="CW529" s="23"/>
      <c r="CX529" s="23"/>
      <c r="CY529" s="23"/>
      <c r="CZ529" s="23"/>
      <c r="DA529" s="23"/>
      <c r="DB529" s="23"/>
      <c r="DC529" s="23"/>
      <c r="DD529" s="23"/>
      <c r="DE529" s="23"/>
      <c r="DF529" s="23"/>
      <c r="DG529" s="23"/>
      <c r="DH529" s="23"/>
      <c r="DI529" s="23"/>
      <c r="DJ529" s="23"/>
      <c r="DK529" s="23"/>
      <c r="DL529" s="23"/>
      <c r="DM529" s="23"/>
      <c r="DN529" s="23"/>
      <c r="DO529" s="23"/>
      <c r="DP529" s="23"/>
      <c r="DQ529" s="23"/>
      <c r="DR529" s="23"/>
      <c r="DS529" s="23"/>
      <c r="DT529" s="23"/>
      <c r="DU529" s="23"/>
      <c r="DV529" s="23"/>
      <c r="DW529" s="23"/>
      <c r="DX529" s="23"/>
      <c r="DY529" s="23"/>
      <c r="DZ529" s="23"/>
      <c r="EA529" s="23"/>
      <c r="EB529" s="23"/>
      <c r="EC529" s="23"/>
      <c r="ED529" s="23"/>
      <c r="EE529" s="23"/>
      <c r="EF529" s="23"/>
      <c r="EG529" s="23"/>
      <c r="EH529" s="23"/>
      <c r="EI529" s="23"/>
      <c r="EJ529" s="23"/>
      <c r="EK529" s="23"/>
      <c r="EL529" s="23"/>
      <c r="EM529" s="23"/>
      <c r="EN529" s="23"/>
      <c r="EO529" s="23"/>
      <c r="EP529" s="23"/>
      <c r="EQ529" s="23"/>
      <c r="ER529" s="23"/>
      <c r="ES529" s="23"/>
      <c r="ET529" s="23"/>
      <c r="EU529" s="23"/>
      <c r="EV529" s="23"/>
      <c r="EW529" s="23"/>
      <c r="EX529" s="23"/>
      <c r="EY529" s="23"/>
      <c r="EZ529" s="23"/>
      <c r="FA529" s="23"/>
      <c r="FB529" s="23"/>
      <c r="FC529" s="23"/>
      <c r="FD529" s="23"/>
      <c r="FE529" s="23"/>
      <c r="FF529" s="23"/>
      <c r="FG529" s="23"/>
      <c r="FH529" s="23"/>
      <c r="FI529" s="23"/>
      <c r="FJ529" s="23"/>
      <c r="FK529" s="23"/>
      <c r="FL529" s="23"/>
      <c r="FM529" s="23"/>
      <c r="FN529" s="23"/>
      <c r="FO529" s="23"/>
      <c r="FP529" s="23"/>
      <c r="FQ529" s="23"/>
      <c r="FR529" s="23"/>
      <c r="FS529" s="23"/>
      <c r="FT529" s="23"/>
      <c r="FU529" s="23"/>
      <c r="FV529" s="23"/>
      <c r="FW529" s="23"/>
      <c r="FX529" s="23"/>
      <c r="FY529" s="23"/>
      <c r="FZ529" s="23"/>
      <c r="GA529" s="23"/>
      <c r="GB529" s="23"/>
      <c r="GC529" s="23"/>
      <c r="GD529" s="23"/>
      <c r="GE529" s="23"/>
      <c r="GF529" s="23"/>
      <c r="GG529" s="23"/>
      <c r="GH529" s="23"/>
      <c r="GI529" s="23"/>
      <c r="GJ529" s="23"/>
      <c r="GK529" s="23"/>
      <c r="GL529" s="23"/>
      <c r="GM529" s="23"/>
      <c r="GN529" s="23"/>
      <c r="GO529" s="23"/>
      <c r="GP529" s="23"/>
      <c r="GQ529" s="23"/>
      <c r="GR529" s="23"/>
      <c r="GS529" s="23"/>
      <c r="GT529" s="23"/>
      <c r="GU529" s="23"/>
      <c r="GV529" s="23"/>
      <c r="GW529" s="23"/>
      <c r="GX529" s="23"/>
      <c r="GY529" s="23"/>
      <c r="GZ529" s="23"/>
      <c r="HA529" s="23"/>
      <c r="HB529" s="23"/>
      <c r="HC529" s="23"/>
      <c r="HD529" s="23"/>
      <c r="HE529" s="23"/>
      <c r="HF529" s="23"/>
      <c r="HG529" s="23"/>
      <c r="HH529" s="23"/>
      <c r="HI529" s="23"/>
      <c r="HJ529" s="23"/>
      <c r="HK529" s="23"/>
    </row>
    <row r="530" spans="1:219" ht="13.9" customHeight="1">
      <c r="A530" s="392"/>
      <c r="B530" s="160"/>
      <c r="C530" s="161"/>
      <c r="D530" s="161"/>
      <c r="E530" s="255"/>
      <c r="F530" s="396">
        <v>0</v>
      </c>
      <c r="G530" s="181"/>
      <c r="H530" s="186"/>
      <c r="I530" s="162"/>
      <c r="J530" s="163"/>
      <c r="K530" s="164"/>
      <c r="L530" s="164"/>
      <c r="M530" s="187"/>
      <c r="N530" s="458"/>
      <c r="O530" s="463"/>
      <c r="P530" s="190"/>
      <c r="Q530" s="165"/>
      <c r="R530" s="166"/>
      <c r="S530" s="191"/>
      <c r="T530" s="195"/>
      <c r="U530" s="167"/>
      <c r="V530" s="196"/>
      <c r="W530" s="199">
        <f t="shared" si="114"/>
        <v>0</v>
      </c>
      <c r="X530" s="344">
        <f>IF(G530&gt;0,HLOOKUP(C530,'Utility Allowances'!$O$33:$S$34,2),0)</f>
        <v>0</v>
      </c>
      <c r="Y530" s="345">
        <f t="shared" si="115"/>
        <v>0</v>
      </c>
      <c r="Z530" s="168">
        <f t="shared" si="116"/>
        <v>0</v>
      </c>
      <c r="AA530" s="346">
        <f t="shared" si="117"/>
        <v>0</v>
      </c>
      <c r="AB530" s="344">
        <f>IF(Y530&gt;0,VLOOKUP($Y530,'Reference Data 2'!$B$7:$C$71,2),0)</f>
        <v>0</v>
      </c>
      <c r="AC530" s="347">
        <f t="shared" si="118"/>
        <v>0</v>
      </c>
      <c r="AD530" s="348">
        <f t="shared" si="119"/>
        <v>0</v>
      </c>
      <c r="AE530" s="349">
        <f>IF(Y530&gt;0,VLOOKUP($Y530,'Reference Data 2'!$B$9:$D$71,3),0)</f>
        <v>0</v>
      </c>
      <c r="AF530" s="347">
        <f t="shared" si="120"/>
        <v>0</v>
      </c>
      <c r="AG530" s="346">
        <f t="shared" si="121"/>
        <v>0</v>
      </c>
      <c r="AH530" s="350">
        <f t="shared" si="122"/>
        <v>0</v>
      </c>
      <c r="AI530" s="351">
        <f t="shared" si="123"/>
        <v>0</v>
      </c>
      <c r="AJ530" s="352">
        <f t="shared" si="124"/>
        <v>0</v>
      </c>
      <c r="AK530" s="349">
        <f>IF(AA530&gt;0,VLOOKUP(C530,'Reference Data 1'!$N$13:$O$17,2),0)</f>
        <v>0</v>
      </c>
      <c r="AL530" s="346">
        <f t="shared" si="125"/>
        <v>0</v>
      </c>
      <c r="AM530" s="353">
        <f t="shared" si="126"/>
        <v>0</v>
      </c>
      <c r="AN530" s="354">
        <f t="shared" si="127"/>
        <v>0</v>
      </c>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c r="BN530" s="23"/>
      <c r="BO530" s="23"/>
      <c r="BP530" s="23"/>
      <c r="BQ530" s="23"/>
      <c r="BR530" s="23"/>
      <c r="BS530" s="23"/>
      <c r="BT530" s="23"/>
      <c r="BU530" s="23"/>
      <c r="BV530" s="23"/>
      <c r="BW530" s="23"/>
      <c r="BX530" s="23"/>
      <c r="BY530" s="23"/>
      <c r="BZ530" s="23"/>
      <c r="CA530" s="23"/>
      <c r="CB530" s="23"/>
      <c r="CC530" s="23"/>
      <c r="CD530" s="23"/>
      <c r="CE530" s="23"/>
      <c r="CF530" s="23"/>
      <c r="CG530" s="23"/>
      <c r="CH530" s="23"/>
      <c r="CI530" s="23"/>
      <c r="CJ530" s="23"/>
      <c r="CK530" s="23"/>
      <c r="CL530" s="23"/>
      <c r="CM530" s="23"/>
      <c r="CN530" s="23"/>
      <c r="CO530" s="23"/>
      <c r="CP530" s="23"/>
      <c r="CQ530" s="23"/>
      <c r="CR530" s="23"/>
      <c r="CS530" s="23"/>
      <c r="CT530" s="23"/>
      <c r="CU530" s="23"/>
      <c r="CV530" s="23"/>
      <c r="CW530" s="23"/>
      <c r="CX530" s="23"/>
      <c r="CY530" s="23"/>
      <c r="CZ530" s="23"/>
      <c r="DA530" s="23"/>
      <c r="DB530" s="23"/>
      <c r="DC530" s="23"/>
      <c r="DD530" s="23"/>
      <c r="DE530" s="23"/>
      <c r="DF530" s="23"/>
      <c r="DG530" s="23"/>
      <c r="DH530" s="23"/>
      <c r="DI530" s="23"/>
      <c r="DJ530" s="23"/>
      <c r="DK530" s="23"/>
      <c r="DL530" s="23"/>
      <c r="DM530" s="23"/>
      <c r="DN530" s="23"/>
      <c r="DO530" s="23"/>
      <c r="DP530" s="23"/>
      <c r="DQ530" s="23"/>
      <c r="DR530" s="23"/>
      <c r="DS530" s="23"/>
      <c r="DT530" s="23"/>
      <c r="DU530" s="23"/>
      <c r="DV530" s="23"/>
      <c r="DW530" s="23"/>
      <c r="DX530" s="23"/>
      <c r="DY530" s="23"/>
      <c r="DZ530" s="23"/>
      <c r="EA530" s="23"/>
      <c r="EB530" s="23"/>
      <c r="EC530" s="23"/>
      <c r="ED530" s="23"/>
      <c r="EE530" s="23"/>
      <c r="EF530" s="23"/>
      <c r="EG530" s="23"/>
      <c r="EH530" s="23"/>
      <c r="EI530" s="23"/>
      <c r="EJ530" s="23"/>
      <c r="EK530" s="23"/>
      <c r="EL530" s="23"/>
      <c r="EM530" s="23"/>
      <c r="EN530" s="23"/>
      <c r="EO530" s="23"/>
      <c r="EP530" s="23"/>
      <c r="EQ530" s="23"/>
      <c r="ER530" s="23"/>
      <c r="ES530" s="23"/>
      <c r="ET530" s="23"/>
      <c r="EU530" s="23"/>
      <c r="EV530" s="23"/>
      <c r="EW530" s="23"/>
      <c r="EX530" s="23"/>
      <c r="EY530" s="23"/>
      <c r="EZ530" s="23"/>
      <c r="FA530" s="23"/>
      <c r="FB530" s="23"/>
      <c r="FC530" s="23"/>
      <c r="FD530" s="23"/>
      <c r="FE530" s="23"/>
      <c r="FF530" s="23"/>
      <c r="FG530" s="23"/>
      <c r="FH530" s="23"/>
      <c r="FI530" s="23"/>
      <c r="FJ530" s="23"/>
      <c r="FK530" s="23"/>
      <c r="FL530" s="23"/>
      <c r="FM530" s="23"/>
      <c r="FN530" s="23"/>
      <c r="FO530" s="23"/>
      <c r="FP530" s="23"/>
      <c r="FQ530" s="23"/>
      <c r="FR530" s="23"/>
      <c r="FS530" s="23"/>
      <c r="FT530" s="23"/>
      <c r="FU530" s="23"/>
      <c r="FV530" s="23"/>
      <c r="FW530" s="23"/>
      <c r="FX530" s="23"/>
      <c r="FY530" s="23"/>
      <c r="FZ530" s="23"/>
      <c r="GA530" s="23"/>
      <c r="GB530" s="23"/>
      <c r="GC530" s="23"/>
      <c r="GD530" s="23"/>
      <c r="GE530" s="23"/>
      <c r="GF530" s="23"/>
      <c r="GG530" s="23"/>
      <c r="GH530" s="23"/>
      <c r="GI530" s="23"/>
      <c r="GJ530" s="23"/>
      <c r="GK530" s="23"/>
      <c r="GL530" s="23"/>
      <c r="GM530" s="23"/>
      <c r="GN530" s="23"/>
      <c r="GO530" s="23"/>
      <c r="GP530" s="23"/>
      <c r="GQ530" s="23"/>
      <c r="GR530" s="23"/>
      <c r="GS530" s="23"/>
      <c r="GT530" s="23"/>
      <c r="GU530" s="23"/>
      <c r="GV530" s="23"/>
      <c r="GW530" s="23"/>
      <c r="GX530" s="23"/>
      <c r="GY530" s="23"/>
      <c r="GZ530" s="23"/>
      <c r="HA530" s="23"/>
      <c r="HB530" s="23"/>
      <c r="HC530" s="23"/>
      <c r="HD530" s="23"/>
      <c r="HE530" s="23"/>
      <c r="HF530" s="23"/>
      <c r="HG530" s="23"/>
      <c r="HH530" s="23"/>
      <c r="HI530" s="23"/>
      <c r="HJ530" s="23"/>
      <c r="HK530" s="23"/>
    </row>
    <row r="531" spans="1:219" ht="13.9" customHeight="1">
      <c r="A531" s="392"/>
      <c r="B531" s="160"/>
      <c r="C531" s="161"/>
      <c r="D531" s="161"/>
      <c r="E531" s="255"/>
      <c r="F531" s="396">
        <v>0</v>
      </c>
      <c r="G531" s="181"/>
      <c r="H531" s="186"/>
      <c r="I531" s="162"/>
      <c r="J531" s="163"/>
      <c r="K531" s="164"/>
      <c r="L531" s="164"/>
      <c r="M531" s="187"/>
      <c r="N531" s="458"/>
      <c r="O531" s="463"/>
      <c r="P531" s="190"/>
      <c r="Q531" s="165"/>
      <c r="R531" s="166"/>
      <c r="S531" s="191"/>
      <c r="T531" s="195"/>
      <c r="U531" s="167"/>
      <c r="V531" s="196"/>
      <c r="W531" s="199">
        <f t="shared" si="114"/>
        <v>0</v>
      </c>
      <c r="X531" s="344">
        <f>IF(G531&gt;0,HLOOKUP(C531,'Utility Allowances'!$O$33:$S$34,2),0)</f>
        <v>0</v>
      </c>
      <c r="Y531" s="345">
        <f t="shared" si="115"/>
        <v>0</v>
      </c>
      <c r="Z531" s="168">
        <f t="shared" si="116"/>
        <v>0</v>
      </c>
      <c r="AA531" s="346">
        <f t="shared" si="117"/>
        <v>0</v>
      </c>
      <c r="AB531" s="344">
        <f>IF(Y531&gt;0,VLOOKUP($Y531,'Reference Data 2'!$B$7:$C$71,2),0)</f>
        <v>0</v>
      </c>
      <c r="AC531" s="347">
        <f t="shared" si="118"/>
        <v>0</v>
      </c>
      <c r="AD531" s="348">
        <f t="shared" si="119"/>
        <v>0</v>
      </c>
      <c r="AE531" s="349">
        <f>IF(Y531&gt;0,VLOOKUP($Y531,'Reference Data 2'!$B$9:$D$71,3),0)</f>
        <v>0</v>
      </c>
      <c r="AF531" s="347">
        <f t="shared" si="120"/>
        <v>0</v>
      </c>
      <c r="AG531" s="346">
        <f t="shared" si="121"/>
        <v>0</v>
      </c>
      <c r="AH531" s="350">
        <f t="shared" si="122"/>
        <v>0</v>
      </c>
      <c r="AI531" s="351">
        <f t="shared" si="123"/>
        <v>0</v>
      </c>
      <c r="AJ531" s="352">
        <f t="shared" si="124"/>
        <v>0</v>
      </c>
      <c r="AK531" s="349">
        <f>IF(AA531&gt;0,VLOOKUP(C531,'Reference Data 1'!$N$13:$O$17,2),0)</f>
        <v>0</v>
      </c>
      <c r="AL531" s="346">
        <f t="shared" si="125"/>
        <v>0</v>
      </c>
      <c r="AM531" s="353">
        <f t="shared" si="126"/>
        <v>0</v>
      </c>
      <c r="AN531" s="354">
        <f t="shared" si="127"/>
        <v>0</v>
      </c>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c r="BO531" s="23"/>
      <c r="BP531" s="23"/>
      <c r="BQ531" s="23"/>
      <c r="BR531" s="23"/>
      <c r="BS531" s="23"/>
      <c r="BT531" s="23"/>
      <c r="BU531" s="23"/>
      <c r="BV531" s="23"/>
      <c r="BW531" s="23"/>
      <c r="BX531" s="23"/>
      <c r="BY531" s="23"/>
      <c r="BZ531" s="23"/>
      <c r="CA531" s="23"/>
      <c r="CB531" s="23"/>
      <c r="CC531" s="23"/>
      <c r="CD531" s="23"/>
      <c r="CE531" s="23"/>
      <c r="CF531" s="23"/>
      <c r="CG531" s="23"/>
      <c r="CH531" s="23"/>
      <c r="CI531" s="23"/>
      <c r="CJ531" s="23"/>
      <c r="CK531" s="23"/>
      <c r="CL531" s="23"/>
      <c r="CM531" s="23"/>
      <c r="CN531" s="23"/>
      <c r="CO531" s="23"/>
      <c r="CP531" s="23"/>
      <c r="CQ531" s="23"/>
      <c r="CR531" s="23"/>
      <c r="CS531" s="23"/>
      <c r="CT531" s="23"/>
      <c r="CU531" s="23"/>
      <c r="CV531" s="23"/>
      <c r="CW531" s="23"/>
      <c r="CX531" s="23"/>
      <c r="CY531" s="23"/>
      <c r="CZ531" s="23"/>
      <c r="DA531" s="23"/>
      <c r="DB531" s="23"/>
      <c r="DC531" s="23"/>
      <c r="DD531" s="23"/>
      <c r="DE531" s="23"/>
      <c r="DF531" s="23"/>
      <c r="DG531" s="23"/>
      <c r="DH531" s="23"/>
      <c r="DI531" s="23"/>
      <c r="DJ531" s="23"/>
      <c r="DK531" s="23"/>
      <c r="DL531" s="23"/>
      <c r="DM531" s="23"/>
      <c r="DN531" s="23"/>
      <c r="DO531" s="23"/>
      <c r="DP531" s="23"/>
      <c r="DQ531" s="23"/>
      <c r="DR531" s="23"/>
      <c r="DS531" s="23"/>
      <c r="DT531" s="23"/>
      <c r="DU531" s="23"/>
      <c r="DV531" s="23"/>
      <c r="DW531" s="23"/>
      <c r="DX531" s="23"/>
      <c r="DY531" s="23"/>
      <c r="DZ531" s="23"/>
      <c r="EA531" s="23"/>
      <c r="EB531" s="23"/>
      <c r="EC531" s="23"/>
      <c r="ED531" s="23"/>
      <c r="EE531" s="23"/>
      <c r="EF531" s="23"/>
      <c r="EG531" s="23"/>
      <c r="EH531" s="23"/>
      <c r="EI531" s="23"/>
      <c r="EJ531" s="23"/>
      <c r="EK531" s="23"/>
      <c r="EL531" s="23"/>
      <c r="EM531" s="23"/>
      <c r="EN531" s="23"/>
      <c r="EO531" s="23"/>
      <c r="EP531" s="23"/>
      <c r="EQ531" s="23"/>
      <c r="ER531" s="23"/>
      <c r="ES531" s="23"/>
      <c r="ET531" s="23"/>
      <c r="EU531" s="23"/>
      <c r="EV531" s="23"/>
      <c r="EW531" s="23"/>
      <c r="EX531" s="23"/>
      <c r="EY531" s="23"/>
      <c r="EZ531" s="23"/>
      <c r="FA531" s="23"/>
      <c r="FB531" s="23"/>
      <c r="FC531" s="23"/>
      <c r="FD531" s="23"/>
      <c r="FE531" s="23"/>
      <c r="FF531" s="23"/>
      <c r="FG531" s="23"/>
      <c r="FH531" s="23"/>
      <c r="FI531" s="23"/>
      <c r="FJ531" s="23"/>
      <c r="FK531" s="23"/>
      <c r="FL531" s="23"/>
      <c r="FM531" s="23"/>
      <c r="FN531" s="23"/>
      <c r="FO531" s="23"/>
      <c r="FP531" s="23"/>
      <c r="FQ531" s="23"/>
      <c r="FR531" s="23"/>
      <c r="FS531" s="23"/>
      <c r="FT531" s="23"/>
      <c r="FU531" s="23"/>
      <c r="FV531" s="23"/>
      <c r="FW531" s="23"/>
      <c r="FX531" s="23"/>
      <c r="FY531" s="23"/>
      <c r="FZ531" s="23"/>
      <c r="GA531" s="23"/>
      <c r="GB531" s="23"/>
      <c r="GC531" s="23"/>
      <c r="GD531" s="23"/>
      <c r="GE531" s="23"/>
      <c r="GF531" s="23"/>
      <c r="GG531" s="23"/>
      <c r="GH531" s="23"/>
      <c r="GI531" s="23"/>
      <c r="GJ531" s="23"/>
      <c r="GK531" s="23"/>
      <c r="GL531" s="23"/>
      <c r="GM531" s="23"/>
      <c r="GN531" s="23"/>
      <c r="GO531" s="23"/>
      <c r="GP531" s="23"/>
      <c r="GQ531" s="23"/>
      <c r="GR531" s="23"/>
      <c r="GS531" s="23"/>
      <c r="GT531" s="23"/>
      <c r="GU531" s="23"/>
      <c r="GV531" s="23"/>
      <c r="GW531" s="23"/>
      <c r="GX531" s="23"/>
      <c r="GY531" s="23"/>
      <c r="GZ531" s="23"/>
      <c r="HA531" s="23"/>
      <c r="HB531" s="23"/>
      <c r="HC531" s="23"/>
      <c r="HD531" s="23"/>
      <c r="HE531" s="23"/>
      <c r="HF531" s="23"/>
      <c r="HG531" s="23"/>
      <c r="HH531" s="23"/>
      <c r="HI531" s="23"/>
      <c r="HJ531" s="23"/>
      <c r="HK531" s="23"/>
    </row>
    <row r="532" spans="1:219" ht="13.9" customHeight="1">
      <c r="A532" s="392"/>
      <c r="B532" s="160"/>
      <c r="C532" s="161"/>
      <c r="D532" s="161"/>
      <c r="E532" s="255"/>
      <c r="F532" s="396">
        <v>0</v>
      </c>
      <c r="G532" s="181"/>
      <c r="H532" s="186"/>
      <c r="I532" s="162"/>
      <c r="J532" s="163"/>
      <c r="K532" s="164"/>
      <c r="L532" s="164"/>
      <c r="M532" s="187"/>
      <c r="N532" s="458"/>
      <c r="O532" s="463"/>
      <c r="P532" s="190"/>
      <c r="Q532" s="165"/>
      <c r="R532" s="166"/>
      <c r="S532" s="191"/>
      <c r="T532" s="195"/>
      <c r="U532" s="167"/>
      <c r="V532" s="196"/>
      <c r="W532" s="199">
        <f t="shared" si="114"/>
        <v>0</v>
      </c>
      <c r="X532" s="344">
        <f>IF(G532&gt;0,HLOOKUP(C532,'Utility Allowances'!$O$33:$S$34,2),0)</f>
        <v>0</v>
      </c>
      <c r="Y532" s="345">
        <f t="shared" si="115"/>
        <v>0</v>
      </c>
      <c r="Z532" s="168">
        <f t="shared" si="116"/>
        <v>0</v>
      </c>
      <c r="AA532" s="346">
        <f t="shared" si="117"/>
        <v>0</v>
      </c>
      <c r="AB532" s="344">
        <f>IF(Y532&gt;0,VLOOKUP($Y532,'Reference Data 2'!$B$7:$C$71,2),0)</f>
        <v>0</v>
      </c>
      <c r="AC532" s="347">
        <f t="shared" si="118"/>
        <v>0</v>
      </c>
      <c r="AD532" s="348">
        <f t="shared" si="119"/>
        <v>0</v>
      </c>
      <c r="AE532" s="349">
        <f>IF(Y532&gt;0,VLOOKUP($Y532,'Reference Data 2'!$B$9:$D$71,3),0)</f>
        <v>0</v>
      </c>
      <c r="AF532" s="347">
        <f t="shared" si="120"/>
        <v>0</v>
      </c>
      <c r="AG532" s="346">
        <f t="shared" si="121"/>
        <v>0</v>
      </c>
      <c r="AH532" s="350">
        <f t="shared" si="122"/>
        <v>0</v>
      </c>
      <c r="AI532" s="351">
        <f t="shared" si="123"/>
        <v>0</v>
      </c>
      <c r="AJ532" s="352">
        <f t="shared" si="124"/>
        <v>0</v>
      </c>
      <c r="AK532" s="349">
        <f>IF(AA532&gt;0,VLOOKUP(C532,'Reference Data 1'!$N$13:$O$17,2),0)</f>
        <v>0</v>
      </c>
      <c r="AL532" s="346">
        <f t="shared" si="125"/>
        <v>0</v>
      </c>
      <c r="AM532" s="353">
        <f t="shared" si="126"/>
        <v>0</v>
      </c>
      <c r="AN532" s="354">
        <f t="shared" si="127"/>
        <v>0</v>
      </c>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c r="BO532" s="23"/>
      <c r="BP532" s="23"/>
      <c r="BQ532" s="23"/>
      <c r="BR532" s="23"/>
      <c r="BS532" s="23"/>
      <c r="BT532" s="23"/>
      <c r="BU532" s="23"/>
      <c r="BV532" s="23"/>
      <c r="BW532" s="23"/>
      <c r="BX532" s="23"/>
      <c r="BY532" s="23"/>
      <c r="BZ532" s="23"/>
      <c r="CA532" s="23"/>
      <c r="CB532" s="23"/>
      <c r="CC532" s="23"/>
      <c r="CD532" s="23"/>
      <c r="CE532" s="23"/>
      <c r="CF532" s="23"/>
      <c r="CG532" s="23"/>
      <c r="CH532" s="23"/>
      <c r="CI532" s="23"/>
      <c r="CJ532" s="23"/>
      <c r="CK532" s="23"/>
      <c r="CL532" s="23"/>
      <c r="CM532" s="23"/>
      <c r="CN532" s="23"/>
      <c r="CO532" s="23"/>
      <c r="CP532" s="23"/>
      <c r="CQ532" s="23"/>
      <c r="CR532" s="23"/>
      <c r="CS532" s="23"/>
      <c r="CT532" s="23"/>
      <c r="CU532" s="23"/>
      <c r="CV532" s="23"/>
      <c r="CW532" s="23"/>
      <c r="CX532" s="23"/>
      <c r="CY532" s="23"/>
      <c r="CZ532" s="23"/>
      <c r="DA532" s="23"/>
      <c r="DB532" s="23"/>
      <c r="DC532" s="23"/>
      <c r="DD532" s="23"/>
      <c r="DE532" s="23"/>
      <c r="DF532" s="23"/>
      <c r="DG532" s="23"/>
      <c r="DH532" s="23"/>
      <c r="DI532" s="23"/>
      <c r="DJ532" s="23"/>
      <c r="DK532" s="23"/>
      <c r="DL532" s="23"/>
      <c r="DM532" s="23"/>
      <c r="DN532" s="23"/>
      <c r="DO532" s="23"/>
      <c r="DP532" s="23"/>
      <c r="DQ532" s="23"/>
      <c r="DR532" s="23"/>
      <c r="DS532" s="23"/>
      <c r="DT532" s="23"/>
      <c r="DU532" s="23"/>
      <c r="DV532" s="23"/>
      <c r="DW532" s="23"/>
      <c r="DX532" s="23"/>
      <c r="DY532" s="23"/>
      <c r="DZ532" s="23"/>
      <c r="EA532" s="23"/>
      <c r="EB532" s="23"/>
      <c r="EC532" s="23"/>
      <c r="ED532" s="23"/>
      <c r="EE532" s="23"/>
      <c r="EF532" s="23"/>
      <c r="EG532" s="23"/>
      <c r="EH532" s="23"/>
      <c r="EI532" s="23"/>
      <c r="EJ532" s="23"/>
      <c r="EK532" s="23"/>
      <c r="EL532" s="23"/>
      <c r="EM532" s="23"/>
      <c r="EN532" s="23"/>
      <c r="EO532" s="23"/>
      <c r="EP532" s="23"/>
      <c r="EQ532" s="23"/>
      <c r="ER532" s="23"/>
      <c r="ES532" s="23"/>
      <c r="ET532" s="23"/>
      <c r="EU532" s="23"/>
      <c r="EV532" s="23"/>
      <c r="EW532" s="23"/>
      <c r="EX532" s="23"/>
      <c r="EY532" s="23"/>
      <c r="EZ532" s="23"/>
      <c r="FA532" s="23"/>
      <c r="FB532" s="23"/>
      <c r="FC532" s="23"/>
      <c r="FD532" s="23"/>
      <c r="FE532" s="23"/>
      <c r="FF532" s="23"/>
      <c r="FG532" s="23"/>
      <c r="FH532" s="23"/>
      <c r="FI532" s="23"/>
      <c r="FJ532" s="23"/>
      <c r="FK532" s="23"/>
      <c r="FL532" s="23"/>
      <c r="FM532" s="23"/>
      <c r="FN532" s="23"/>
      <c r="FO532" s="23"/>
      <c r="FP532" s="23"/>
      <c r="FQ532" s="23"/>
      <c r="FR532" s="23"/>
      <c r="FS532" s="23"/>
      <c r="FT532" s="23"/>
      <c r="FU532" s="23"/>
      <c r="FV532" s="23"/>
      <c r="FW532" s="23"/>
      <c r="FX532" s="23"/>
      <c r="FY532" s="23"/>
      <c r="FZ532" s="23"/>
      <c r="GA532" s="23"/>
      <c r="GB532" s="23"/>
      <c r="GC532" s="23"/>
      <c r="GD532" s="23"/>
      <c r="GE532" s="23"/>
      <c r="GF532" s="23"/>
      <c r="GG532" s="23"/>
      <c r="GH532" s="23"/>
      <c r="GI532" s="23"/>
      <c r="GJ532" s="23"/>
      <c r="GK532" s="23"/>
      <c r="GL532" s="23"/>
      <c r="GM532" s="23"/>
      <c r="GN532" s="23"/>
      <c r="GO532" s="23"/>
      <c r="GP532" s="23"/>
      <c r="GQ532" s="23"/>
      <c r="GR532" s="23"/>
      <c r="GS532" s="23"/>
      <c r="GT532" s="23"/>
      <c r="GU532" s="23"/>
      <c r="GV532" s="23"/>
      <c r="GW532" s="23"/>
      <c r="GX532" s="23"/>
      <c r="GY532" s="23"/>
      <c r="GZ532" s="23"/>
      <c r="HA532" s="23"/>
      <c r="HB532" s="23"/>
      <c r="HC532" s="23"/>
      <c r="HD532" s="23"/>
      <c r="HE532" s="23"/>
      <c r="HF532" s="23"/>
      <c r="HG532" s="23"/>
      <c r="HH532" s="23"/>
      <c r="HI532" s="23"/>
      <c r="HJ532" s="23"/>
      <c r="HK532" s="23"/>
    </row>
    <row r="533" spans="1:219" ht="13.9" customHeight="1">
      <c r="A533" s="392"/>
      <c r="B533" s="160"/>
      <c r="C533" s="161"/>
      <c r="D533" s="161"/>
      <c r="E533" s="255"/>
      <c r="F533" s="396">
        <v>0</v>
      </c>
      <c r="G533" s="181"/>
      <c r="H533" s="186"/>
      <c r="I533" s="162"/>
      <c r="J533" s="163"/>
      <c r="K533" s="164"/>
      <c r="L533" s="164"/>
      <c r="M533" s="187"/>
      <c r="N533" s="458"/>
      <c r="O533" s="463"/>
      <c r="P533" s="190"/>
      <c r="Q533" s="165"/>
      <c r="R533" s="166"/>
      <c r="S533" s="191"/>
      <c r="T533" s="195"/>
      <c r="U533" s="167"/>
      <c r="V533" s="196"/>
      <c r="W533" s="199">
        <f t="shared" si="114"/>
        <v>0</v>
      </c>
      <c r="X533" s="344">
        <f>IF(G533&gt;0,HLOOKUP(C533,'Utility Allowances'!$O$33:$S$34,2),0)</f>
        <v>0</v>
      </c>
      <c r="Y533" s="345">
        <f t="shared" si="115"/>
        <v>0</v>
      </c>
      <c r="Z533" s="168">
        <f t="shared" si="116"/>
        <v>0</v>
      </c>
      <c r="AA533" s="346">
        <f t="shared" si="117"/>
        <v>0</v>
      </c>
      <c r="AB533" s="344">
        <f>IF(Y533&gt;0,VLOOKUP($Y533,'Reference Data 2'!$B$7:$C$71,2),0)</f>
        <v>0</v>
      </c>
      <c r="AC533" s="347">
        <f t="shared" si="118"/>
        <v>0</v>
      </c>
      <c r="AD533" s="348">
        <f t="shared" si="119"/>
        <v>0</v>
      </c>
      <c r="AE533" s="349">
        <f>IF(Y533&gt;0,VLOOKUP($Y533,'Reference Data 2'!$B$9:$D$71,3),0)</f>
        <v>0</v>
      </c>
      <c r="AF533" s="347">
        <f t="shared" si="120"/>
        <v>0</v>
      </c>
      <c r="AG533" s="346">
        <f t="shared" si="121"/>
        <v>0</v>
      </c>
      <c r="AH533" s="350">
        <f t="shared" si="122"/>
        <v>0</v>
      </c>
      <c r="AI533" s="351">
        <f t="shared" si="123"/>
        <v>0</v>
      </c>
      <c r="AJ533" s="352">
        <f t="shared" si="124"/>
        <v>0</v>
      </c>
      <c r="AK533" s="349">
        <f>IF(AA533&gt;0,VLOOKUP(C533,'Reference Data 1'!$N$13:$O$17,2),0)</f>
        <v>0</v>
      </c>
      <c r="AL533" s="346">
        <f t="shared" si="125"/>
        <v>0</v>
      </c>
      <c r="AM533" s="353">
        <f t="shared" si="126"/>
        <v>0</v>
      </c>
      <c r="AN533" s="354">
        <f t="shared" si="127"/>
        <v>0</v>
      </c>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c r="BO533" s="23"/>
      <c r="BP533" s="23"/>
      <c r="BQ533" s="23"/>
      <c r="BR533" s="23"/>
      <c r="BS533" s="23"/>
      <c r="BT533" s="23"/>
      <c r="BU533" s="23"/>
      <c r="BV533" s="23"/>
      <c r="BW533" s="23"/>
      <c r="BX533" s="23"/>
      <c r="BY533" s="23"/>
      <c r="BZ533" s="23"/>
      <c r="CA533" s="23"/>
      <c r="CB533" s="23"/>
      <c r="CC533" s="23"/>
      <c r="CD533" s="23"/>
      <c r="CE533" s="23"/>
      <c r="CF533" s="23"/>
      <c r="CG533" s="23"/>
      <c r="CH533" s="23"/>
      <c r="CI533" s="23"/>
      <c r="CJ533" s="23"/>
      <c r="CK533" s="23"/>
      <c r="CL533" s="23"/>
      <c r="CM533" s="23"/>
      <c r="CN533" s="23"/>
      <c r="CO533" s="23"/>
      <c r="CP533" s="23"/>
      <c r="CQ533" s="23"/>
      <c r="CR533" s="23"/>
      <c r="CS533" s="23"/>
      <c r="CT533" s="23"/>
      <c r="CU533" s="23"/>
      <c r="CV533" s="23"/>
      <c r="CW533" s="23"/>
      <c r="CX533" s="23"/>
      <c r="CY533" s="23"/>
      <c r="CZ533" s="23"/>
      <c r="DA533" s="23"/>
      <c r="DB533" s="23"/>
      <c r="DC533" s="23"/>
      <c r="DD533" s="23"/>
      <c r="DE533" s="23"/>
      <c r="DF533" s="23"/>
      <c r="DG533" s="23"/>
      <c r="DH533" s="23"/>
      <c r="DI533" s="23"/>
      <c r="DJ533" s="23"/>
      <c r="DK533" s="23"/>
      <c r="DL533" s="23"/>
      <c r="DM533" s="23"/>
      <c r="DN533" s="23"/>
      <c r="DO533" s="23"/>
      <c r="DP533" s="23"/>
      <c r="DQ533" s="23"/>
      <c r="DR533" s="23"/>
      <c r="DS533" s="23"/>
      <c r="DT533" s="23"/>
      <c r="DU533" s="23"/>
      <c r="DV533" s="23"/>
      <c r="DW533" s="23"/>
      <c r="DX533" s="23"/>
      <c r="DY533" s="23"/>
      <c r="DZ533" s="23"/>
      <c r="EA533" s="23"/>
      <c r="EB533" s="23"/>
      <c r="EC533" s="23"/>
      <c r="ED533" s="23"/>
      <c r="EE533" s="23"/>
      <c r="EF533" s="23"/>
      <c r="EG533" s="23"/>
      <c r="EH533" s="23"/>
      <c r="EI533" s="23"/>
      <c r="EJ533" s="23"/>
      <c r="EK533" s="23"/>
      <c r="EL533" s="23"/>
      <c r="EM533" s="23"/>
      <c r="EN533" s="23"/>
      <c r="EO533" s="23"/>
      <c r="EP533" s="23"/>
      <c r="EQ533" s="23"/>
      <c r="ER533" s="23"/>
      <c r="ES533" s="23"/>
      <c r="ET533" s="23"/>
      <c r="EU533" s="23"/>
      <c r="EV533" s="23"/>
      <c r="EW533" s="23"/>
      <c r="EX533" s="23"/>
      <c r="EY533" s="23"/>
      <c r="EZ533" s="23"/>
      <c r="FA533" s="23"/>
      <c r="FB533" s="23"/>
      <c r="FC533" s="23"/>
      <c r="FD533" s="23"/>
      <c r="FE533" s="23"/>
      <c r="FF533" s="23"/>
      <c r="FG533" s="23"/>
      <c r="FH533" s="23"/>
      <c r="FI533" s="23"/>
      <c r="FJ533" s="23"/>
      <c r="FK533" s="23"/>
      <c r="FL533" s="23"/>
      <c r="FM533" s="23"/>
      <c r="FN533" s="23"/>
      <c r="FO533" s="23"/>
      <c r="FP533" s="23"/>
      <c r="FQ533" s="23"/>
      <c r="FR533" s="23"/>
      <c r="FS533" s="23"/>
      <c r="FT533" s="23"/>
      <c r="FU533" s="23"/>
      <c r="FV533" s="23"/>
      <c r="FW533" s="23"/>
      <c r="FX533" s="23"/>
      <c r="FY533" s="23"/>
      <c r="FZ533" s="23"/>
      <c r="GA533" s="23"/>
      <c r="GB533" s="23"/>
      <c r="GC533" s="23"/>
      <c r="GD533" s="23"/>
      <c r="GE533" s="23"/>
      <c r="GF533" s="23"/>
      <c r="GG533" s="23"/>
      <c r="GH533" s="23"/>
      <c r="GI533" s="23"/>
      <c r="GJ533" s="23"/>
      <c r="GK533" s="23"/>
      <c r="GL533" s="23"/>
      <c r="GM533" s="23"/>
      <c r="GN533" s="23"/>
      <c r="GO533" s="23"/>
      <c r="GP533" s="23"/>
      <c r="GQ533" s="23"/>
      <c r="GR533" s="23"/>
      <c r="GS533" s="23"/>
      <c r="GT533" s="23"/>
      <c r="GU533" s="23"/>
      <c r="GV533" s="23"/>
      <c r="GW533" s="23"/>
      <c r="GX533" s="23"/>
      <c r="GY533" s="23"/>
      <c r="GZ533" s="23"/>
      <c r="HA533" s="23"/>
      <c r="HB533" s="23"/>
      <c r="HC533" s="23"/>
      <c r="HD533" s="23"/>
      <c r="HE533" s="23"/>
      <c r="HF533" s="23"/>
      <c r="HG533" s="23"/>
      <c r="HH533" s="23"/>
      <c r="HI533" s="23"/>
      <c r="HJ533" s="23"/>
      <c r="HK533" s="23"/>
    </row>
    <row r="534" spans="1:219" ht="13.9" customHeight="1">
      <c r="A534" s="392"/>
      <c r="B534" s="160"/>
      <c r="C534" s="161"/>
      <c r="D534" s="161"/>
      <c r="E534" s="255"/>
      <c r="F534" s="396">
        <v>0</v>
      </c>
      <c r="G534" s="181"/>
      <c r="H534" s="186"/>
      <c r="I534" s="162"/>
      <c r="J534" s="163"/>
      <c r="K534" s="164"/>
      <c r="L534" s="164"/>
      <c r="M534" s="187"/>
      <c r="N534" s="458"/>
      <c r="O534" s="463"/>
      <c r="P534" s="190"/>
      <c r="Q534" s="165"/>
      <c r="R534" s="166"/>
      <c r="S534" s="191"/>
      <c r="T534" s="195"/>
      <c r="U534" s="167"/>
      <c r="V534" s="196"/>
      <c r="W534" s="199">
        <f t="shared" si="114"/>
        <v>0</v>
      </c>
      <c r="X534" s="344">
        <f>IF(G534&gt;0,HLOOKUP(C534,'Utility Allowances'!$O$33:$S$34,2),0)</f>
        <v>0</v>
      </c>
      <c r="Y534" s="345">
        <f t="shared" si="115"/>
        <v>0</v>
      </c>
      <c r="Z534" s="168">
        <f t="shared" si="116"/>
        <v>0</v>
      </c>
      <c r="AA534" s="346">
        <f t="shared" si="117"/>
        <v>0</v>
      </c>
      <c r="AB534" s="344">
        <f>IF(Y534&gt;0,VLOOKUP($Y534,'Reference Data 2'!$B$7:$C$71,2),0)</f>
        <v>0</v>
      </c>
      <c r="AC534" s="347">
        <f t="shared" si="118"/>
        <v>0</v>
      </c>
      <c r="AD534" s="348">
        <f t="shared" si="119"/>
        <v>0</v>
      </c>
      <c r="AE534" s="349">
        <f>IF(Y534&gt;0,VLOOKUP($Y534,'Reference Data 2'!$B$9:$D$71,3),0)</f>
        <v>0</v>
      </c>
      <c r="AF534" s="347">
        <f t="shared" si="120"/>
        <v>0</v>
      </c>
      <c r="AG534" s="346">
        <f t="shared" si="121"/>
        <v>0</v>
      </c>
      <c r="AH534" s="350">
        <f t="shared" si="122"/>
        <v>0</v>
      </c>
      <c r="AI534" s="351">
        <f t="shared" si="123"/>
        <v>0</v>
      </c>
      <c r="AJ534" s="352">
        <f t="shared" si="124"/>
        <v>0</v>
      </c>
      <c r="AK534" s="349">
        <f>IF(AA534&gt;0,VLOOKUP(C534,'Reference Data 1'!$N$13:$O$17,2),0)</f>
        <v>0</v>
      </c>
      <c r="AL534" s="346">
        <f t="shared" si="125"/>
        <v>0</v>
      </c>
      <c r="AM534" s="353">
        <f t="shared" si="126"/>
        <v>0</v>
      </c>
      <c r="AN534" s="354">
        <f t="shared" si="127"/>
        <v>0</v>
      </c>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c r="BU534" s="23"/>
      <c r="BV534" s="23"/>
      <c r="BW534" s="23"/>
      <c r="BX534" s="23"/>
      <c r="BY534" s="23"/>
      <c r="BZ534" s="23"/>
      <c r="CA534" s="23"/>
      <c r="CB534" s="23"/>
      <c r="CC534" s="23"/>
      <c r="CD534" s="23"/>
      <c r="CE534" s="23"/>
      <c r="CF534" s="23"/>
      <c r="CG534" s="23"/>
      <c r="CH534" s="23"/>
      <c r="CI534" s="23"/>
      <c r="CJ534" s="23"/>
      <c r="CK534" s="23"/>
      <c r="CL534" s="23"/>
      <c r="CM534" s="23"/>
      <c r="CN534" s="23"/>
      <c r="CO534" s="23"/>
      <c r="CP534" s="23"/>
      <c r="CQ534" s="23"/>
      <c r="CR534" s="23"/>
      <c r="CS534" s="23"/>
      <c r="CT534" s="23"/>
      <c r="CU534" s="23"/>
      <c r="CV534" s="23"/>
      <c r="CW534" s="23"/>
      <c r="CX534" s="23"/>
      <c r="CY534" s="23"/>
      <c r="CZ534" s="23"/>
      <c r="DA534" s="23"/>
      <c r="DB534" s="23"/>
      <c r="DC534" s="23"/>
      <c r="DD534" s="23"/>
      <c r="DE534" s="23"/>
      <c r="DF534" s="23"/>
      <c r="DG534" s="23"/>
      <c r="DH534" s="23"/>
      <c r="DI534" s="23"/>
      <c r="DJ534" s="23"/>
      <c r="DK534" s="23"/>
      <c r="DL534" s="23"/>
      <c r="DM534" s="23"/>
      <c r="DN534" s="23"/>
      <c r="DO534" s="23"/>
      <c r="DP534" s="23"/>
      <c r="DQ534" s="23"/>
      <c r="DR534" s="23"/>
      <c r="DS534" s="23"/>
      <c r="DT534" s="23"/>
      <c r="DU534" s="23"/>
      <c r="DV534" s="23"/>
      <c r="DW534" s="23"/>
      <c r="DX534" s="23"/>
      <c r="DY534" s="23"/>
      <c r="DZ534" s="23"/>
      <c r="EA534" s="23"/>
      <c r="EB534" s="23"/>
      <c r="EC534" s="23"/>
      <c r="ED534" s="23"/>
      <c r="EE534" s="23"/>
      <c r="EF534" s="23"/>
      <c r="EG534" s="23"/>
      <c r="EH534" s="23"/>
      <c r="EI534" s="23"/>
      <c r="EJ534" s="23"/>
      <c r="EK534" s="23"/>
      <c r="EL534" s="23"/>
      <c r="EM534" s="23"/>
      <c r="EN534" s="23"/>
      <c r="EO534" s="23"/>
      <c r="EP534" s="23"/>
      <c r="EQ534" s="23"/>
      <c r="ER534" s="23"/>
      <c r="ES534" s="23"/>
      <c r="ET534" s="23"/>
      <c r="EU534" s="23"/>
      <c r="EV534" s="23"/>
      <c r="EW534" s="23"/>
      <c r="EX534" s="23"/>
      <c r="EY534" s="23"/>
      <c r="EZ534" s="23"/>
      <c r="FA534" s="23"/>
      <c r="FB534" s="23"/>
      <c r="FC534" s="23"/>
      <c r="FD534" s="23"/>
      <c r="FE534" s="23"/>
      <c r="FF534" s="23"/>
      <c r="FG534" s="23"/>
      <c r="FH534" s="23"/>
      <c r="FI534" s="23"/>
      <c r="FJ534" s="23"/>
      <c r="FK534" s="23"/>
      <c r="FL534" s="23"/>
      <c r="FM534" s="23"/>
      <c r="FN534" s="23"/>
      <c r="FO534" s="23"/>
      <c r="FP534" s="23"/>
      <c r="FQ534" s="23"/>
      <c r="FR534" s="23"/>
      <c r="FS534" s="23"/>
      <c r="FT534" s="23"/>
      <c r="FU534" s="23"/>
      <c r="FV534" s="23"/>
      <c r="FW534" s="23"/>
      <c r="FX534" s="23"/>
      <c r="FY534" s="23"/>
      <c r="FZ534" s="23"/>
      <c r="GA534" s="23"/>
      <c r="GB534" s="23"/>
      <c r="GC534" s="23"/>
      <c r="GD534" s="23"/>
      <c r="GE534" s="23"/>
      <c r="GF534" s="23"/>
      <c r="GG534" s="23"/>
      <c r="GH534" s="23"/>
      <c r="GI534" s="23"/>
      <c r="GJ534" s="23"/>
      <c r="GK534" s="23"/>
      <c r="GL534" s="23"/>
      <c r="GM534" s="23"/>
      <c r="GN534" s="23"/>
      <c r="GO534" s="23"/>
      <c r="GP534" s="23"/>
      <c r="GQ534" s="23"/>
      <c r="GR534" s="23"/>
      <c r="GS534" s="23"/>
      <c r="GT534" s="23"/>
      <c r="GU534" s="23"/>
      <c r="GV534" s="23"/>
      <c r="GW534" s="23"/>
      <c r="GX534" s="23"/>
      <c r="GY534" s="23"/>
      <c r="GZ534" s="23"/>
      <c r="HA534" s="23"/>
      <c r="HB534" s="23"/>
      <c r="HC534" s="23"/>
      <c r="HD534" s="23"/>
      <c r="HE534" s="23"/>
      <c r="HF534" s="23"/>
      <c r="HG534" s="23"/>
      <c r="HH534" s="23"/>
      <c r="HI534" s="23"/>
      <c r="HJ534" s="23"/>
      <c r="HK534" s="23"/>
    </row>
    <row r="535" spans="1:219" ht="13.9" customHeight="1">
      <c r="A535" s="392"/>
      <c r="B535" s="160"/>
      <c r="C535" s="161"/>
      <c r="D535" s="161"/>
      <c r="E535" s="255"/>
      <c r="F535" s="396">
        <v>0</v>
      </c>
      <c r="G535" s="181"/>
      <c r="H535" s="186"/>
      <c r="I535" s="162"/>
      <c r="J535" s="163"/>
      <c r="K535" s="164"/>
      <c r="L535" s="164"/>
      <c r="M535" s="187"/>
      <c r="N535" s="458"/>
      <c r="O535" s="463"/>
      <c r="P535" s="190"/>
      <c r="Q535" s="165"/>
      <c r="R535" s="166"/>
      <c r="S535" s="191"/>
      <c r="T535" s="195"/>
      <c r="U535" s="167"/>
      <c r="V535" s="196"/>
      <c r="W535" s="199">
        <f t="shared" si="114"/>
        <v>0</v>
      </c>
      <c r="X535" s="344">
        <f>IF(G535&gt;0,HLOOKUP(C535,'Utility Allowances'!$O$33:$S$34,2),0)</f>
        <v>0</v>
      </c>
      <c r="Y535" s="345">
        <f t="shared" si="115"/>
        <v>0</v>
      </c>
      <c r="Z535" s="168">
        <f t="shared" si="116"/>
        <v>0</v>
      </c>
      <c r="AA535" s="346">
        <f t="shared" si="117"/>
        <v>0</v>
      </c>
      <c r="AB535" s="344">
        <f>IF(Y535&gt;0,VLOOKUP($Y535,'Reference Data 2'!$B$7:$C$71,2),0)</f>
        <v>0</v>
      </c>
      <c r="AC535" s="347">
        <f t="shared" si="118"/>
        <v>0</v>
      </c>
      <c r="AD535" s="348">
        <f t="shared" si="119"/>
        <v>0</v>
      </c>
      <c r="AE535" s="349">
        <f>IF(Y535&gt;0,VLOOKUP($Y535,'Reference Data 2'!$B$9:$D$71,3),0)</f>
        <v>0</v>
      </c>
      <c r="AF535" s="347">
        <f t="shared" si="120"/>
        <v>0</v>
      </c>
      <c r="AG535" s="346">
        <f t="shared" si="121"/>
        <v>0</v>
      </c>
      <c r="AH535" s="350">
        <f t="shared" si="122"/>
        <v>0</v>
      </c>
      <c r="AI535" s="351">
        <f t="shared" si="123"/>
        <v>0</v>
      </c>
      <c r="AJ535" s="352">
        <f t="shared" si="124"/>
        <v>0</v>
      </c>
      <c r="AK535" s="349">
        <f>IF(AA535&gt;0,VLOOKUP(C535,'Reference Data 1'!$N$13:$O$17,2),0)</f>
        <v>0</v>
      </c>
      <c r="AL535" s="346">
        <f t="shared" si="125"/>
        <v>0</v>
      </c>
      <c r="AM535" s="353">
        <f t="shared" si="126"/>
        <v>0</v>
      </c>
      <c r="AN535" s="354">
        <f t="shared" si="127"/>
        <v>0</v>
      </c>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c r="BO535" s="23"/>
      <c r="BP535" s="23"/>
      <c r="BQ535" s="23"/>
      <c r="BR535" s="23"/>
      <c r="BS535" s="23"/>
      <c r="BT535" s="23"/>
      <c r="BU535" s="23"/>
      <c r="BV535" s="23"/>
      <c r="BW535" s="23"/>
      <c r="BX535" s="23"/>
      <c r="BY535" s="23"/>
      <c r="BZ535" s="23"/>
      <c r="CA535" s="23"/>
      <c r="CB535" s="23"/>
      <c r="CC535" s="23"/>
      <c r="CD535" s="23"/>
      <c r="CE535" s="23"/>
      <c r="CF535" s="23"/>
      <c r="CG535" s="23"/>
      <c r="CH535" s="23"/>
      <c r="CI535" s="23"/>
      <c r="CJ535" s="23"/>
      <c r="CK535" s="23"/>
      <c r="CL535" s="23"/>
      <c r="CM535" s="23"/>
      <c r="CN535" s="23"/>
      <c r="CO535" s="23"/>
      <c r="CP535" s="23"/>
      <c r="CQ535" s="23"/>
      <c r="CR535" s="23"/>
      <c r="CS535" s="23"/>
      <c r="CT535" s="23"/>
      <c r="CU535" s="23"/>
      <c r="CV535" s="23"/>
      <c r="CW535" s="23"/>
      <c r="CX535" s="23"/>
      <c r="CY535" s="23"/>
      <c r="CZ535" s="23"/>
      <c r="DA535" s="23"/>
      <c r="DB535" s="23"/>
      <c r="DC535" s="23"/>
      <c r="DD535" s="23"/>
      <c r="DE535" s="23"/>
      <c r="DF535" s="23"/>
      <c r="DG535" s="23"/>
      <c r="DH535" s="23"/>
      <c r="DI535" s="23"/>
      <c r="DJ535" s="23"/>
      <c r="DK535" s="23"/>
      <c r="DL535" s="23"/>
      <c r="DM535" s="23"/>
      <c r="DN535" s="23"/>
      <c r="DO535" s="23"/>
      <c r="DP535" s="23"/>
      <c r="DQ535" s="23"/>
      <c r="DR535" s="23"/>
      <c r="DS535" s="23"/>
      <c r="DT535" s="23"/>
      <c r="DU535" s="23"/>
      <c r="DV535" s="23"/>
      <c r="DW535" s="23"/>
      <c r="DX535" s="23"/>
      <c r="DY535" s="23"/>
      <c r="DZ535" s="23"/>
      <c r="EA535" s="23"/>
      <c r="EB535" s="23"/>
      <c r="EC535" s="23"/>
      <c r="ED535" s="23"/>
      <c r="EE535" s="23"/>
      <c r="EF535" s="23"/>
      <c r="EG535" s="23"/>
      <c r="EH535" s="23"/>
      <c r="EI535" s="23"/>
      <c r="EJ535" s="23"/>
      <c r="EK535" s="23"/>
      <c r="EL535" s="23"/>
      <c r="EM535" s="23"/>
      <c r="EN535" s="23"/>
      <c r="EO535" s="23"/>
      <c r="EP535" s="23"/>
      <c r="EQ535" s="23"/>
      <c r="ER535" s="23"/>
      <c r="ES535" s="23"/>
      <c r="ET535" s="23"/>
      <c r="EU535" s="23"/>
      <c r="EV535" s="23"/>
      <c r="EW535" s="23"/>
      <c r="EX535" s="23"/>
      <c r="EY535" s="23"/>
      <c r="EZ535" s="23"/>
      <c r="FA535" s="23"/>
      <c r="FB535" s="23"/>
      <c r="FC535" s="23"/>
      <c r="FD535" s="23"/>
      <c r="FE535" s="23"/>
      <c r="FF535" s="23"/>
      <c r="FG535" s="23"/>
      <c r="FH535" s="23"/>
      <c r="FI535" s="23"/>
      <c r="FJ535" s="23"/>
      <c r="FK535" s="23"/>
      <c r="FL535" s="23"/>
      <c r="FM535" s="23"/>
      <c r="FN535" s="23"/>
      <c r="FO535" s="23"/>
      <c r="FP535" s="23"/>
      <c r="FQ535" s="23"/>
      <c r="FR535" s="23"/>
      <c r="FS535" s="23"/>
      <c r="FT535" s="23"/>
      <c r="FU535" s="23"/>
      <c r="FV535" s="23"/>
      <c r="FW535" s="23"/>
      <c r="FX535" s="23"/>
      <c r="FY535" s="23"/>
      <c r="FZ535" s="23"/>
      <c r="GA535" s="23"/>
      <c r="GB535" s="23"/>
      <c r="GC535" s="23"/>
      <c r="GD535" s="23"/>
      <c r="GE535" s="23"/>
      <c r="GF535" s="23"/>
      <c r="GG535" s="23"/>
      <c r="GH535" s="23"/>
      <c r="GI535" s="23"/>
      <c r="GJ535" s="23"/>
      <c r="GK535" s="23"/>
      <c r="GL535" s="23"/>
      <c r="GM535" s="23"/>
      <c r="GN535" s="23"/>
      <c r="GO535" s="23"/>
      <c r="GP535" s="23"/>
      <c r="GQ535" s="23"/>
      <c r="GR535" s="23"/>
      <c r="GS535" s="23"/>
      <c r="GT535" s="23"/>
      <c r="GU535" s="23"/>
      <c r="GV535" s="23"/>
      <c r="GW535" s="23"/>
      <c r="GX535" s="23"/>
      <c r="GY535" s="23"/>
      <c r="GZ535" s="23"/>
      <c r="HA535" s="23"/>
      <c r="HB535" s="23"/>
      <c r="HC535" s="23"/>
      <c r="HD535" s="23"/>
      <c r="HE535" s="23"/>
      <c r="HF535" s="23"/>
      <c r="HG535" s="23"/>
      <c r="HH535" s="23"/>
      <c r="HI535" s="23"/>
      <c r="HJ535" s="23"/>
      <c r="HK535" s="23"/>
    </row>
    <row r="536" spans="1:219" ht="13.9" customHeight="1">
      <c r="A536" s="392"/>
      <c r="B536" s="160"/>
      <c r="C536" s="161"/>
      <c r="D536" s="161"/>
      <c r="E536" s="255"/>
      <c r="F536" s="396">
        <v>0</v>
      </c>
      <c r="G536" s="181"/>
      <c r="H536" s="186"/>
      <c r="I536" s="162"/>
      <c r="J536" s="163"/>
      <c r="K536" s="164"/>
      <c r="L536" s="164"/>
      <c r="M536" s="187"/>
      <c r="N536" s="458"/>
      <c r="O536" s="463"/>
      <c r="P536" s="190"/>
      <c r="Q536" s="165"/>
      <c r="R536" s="166"/>
      <c r="S536" s="191"/>
      <c r="T536" s="195"/>
      <c r="U536" s="167"/>
      <c r="V536" s="196"/>
      <c r="W536" s="199">
        <f t="shared" si="114"/>
        <v>0</v>
      </c>
      <c r="X536" s="344">
        <f>IF(G536&gt;0,HLOOKUP(C536,'Utility Allowances'!$O$33:$S$34,2),0)</f>
        <v>0</v>
      </c>
      <c r="Y536" s="345">
        <f t="shared" si="115"/>
        <v>0</v>
      </c>
      <c r="Z536" s="168">
        <f t="shared" si="116"/>
        <v>0</v>
      </c>
      <c r="AA536" s="346">
        <f t="shared" si="117"/>
        <v>0</v>
      </c>
      <c r="AB536" s="344">
        <f>IF(Y536&gt;0,VLOOKUP($Y536,'Reference Data 2'!$B$7:$C$71,2),0)</f>
        <v>0</v>
      </c>
      <c r="AC536" s="347">
        <f t="shared" si="118"/>
        <v>0</v>
      </c>
      <c r="AD536" s="348">
        <f t="shared" si="119"/>
        <v>0</v>
      </c>
      <c r="AE536" s="349">
        <f>IF(Y536&gt;0,VLOOKUP($Y536,'Reference Data 2'!$B$9:$D$71,3),0)</f>
        <v>0</v>
      </c>
      <c r="AF536" s="347">
        <f t="shared" si="120"/>
        <v>0</v>
      </c>
      <c r="AG536" s="346">
        <f t="shared" si="121"/>
        <v>0</v>
      </c>
      <c r="AH536" s="350">
        <f t="shared" si="122"/>
        <v>0</v>
      </c>
      <c r="AI536" s="351">
        <f t="shared" si="123"/>
        <v>0</v>
      </c>
      <c r="AJ536" s="352">
        <f t="shared" si="124"/>
        <v>0</v>
      </c>
      <c r="AK536" s="349">
        <f>IF(AA536&gt;0,VLOOKUP(C536,'Reference Data 1'!$N$13:$O$17,2),0)</f>
        <v>0</v>
      </c>
      <c r="AL536" s="346">
        <f t="shared" si="125"/>
        <v>0</v>
      </c>
      <c r="AM536" s="353">
        <f t="shared" si="126"/>
        <v>0</v>
      </c>
      <c r="AN536" s="354">
        <f t="shared" si="127"/>
        <v>0</v>
      </c>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c r="DN536" s="23"/>
      <c r="DO536" s="23"/>
      <c r="DP536" s="23"/>
      <c r="DQ536" s="23"/>
      <c r="DR536" s="23"/>
      <c r="DS536" s="23"/>
      <c r="DT536" s="23"/>
      <c r="DU536" s="23"/>
      <c r="DV536" s="23"/>
      <c r="DW536" s="23"/>
      <c r="DX536" s="23"/>
      <c r="DY536" s="23"/>
      <c r="DZ536" s="23"/>
      <c r="EA536" s="23"/>
      <c r="EB536" s="23"/>
      <c r="EC536" s="23"/>
      <c r="ED536" s="23"/>
      <c r="EE536" s="23"/>
      <c r="EF536" s="23"/>
      <c r="EG536" s="23"/>
      <c r="EH536" s="23"/>
      <c r="EI536" s="23"/>
      <c r="EJ536" s="23"/>
      <c r="EK536" s="23"/>
      <c r="EL536" s="23"/>
      <c r="EM536" s="23"/>
      <c r="EN536" s="23"/>
      <c r="EO536" s="23"/>
      <c r="EP536" s="23"/>
      <c r="EQ536" s="23"/>
      <c r="ER536" s="23"/>
      <c r="ES536" s="23"/>
      <c r="ET536" s="23"/>
      <c r="EU536" s="23"/>
      <c r="EV536" s="23"/>
      <c r="EW536" s="23"/>
      <c r="EX536" s="23"/>
      <c r="EY536" s="23"/>
      <c r="EZ536" s="23"/>
      <c r="FA536" s="23"/>
      <c r="FB536" s="23"/>
      <c r="FC536" s="23"/>
      <c r="FD536" s="23"/>
      <c r="FE536" s="23"/>
      <c r="FF536" s="23"/>
      <c r="FG536" s="23"/>
      <c r="FH536" s="23"/>
      <c r="FI536" s="23"/>
      <c r="FJ536" s="23"/>
      <c r="FK536" s="23"/>
      <c r="FL536" s="23"/>
      <c r="FM536" s="23"/>
      <c r="FN536" s="23"/>
      <c r="FO536" s="23"/>
      <c r="FP536" s="23"/>
      <c r="FQ536" s="23"/>
      <c r="FR536" s="23"/>
      <c r="FS536" s="23"/>
      <c r="FT536" s="23"/>
      <c r="FU536" s="23"/>
      <c r="FV536" s="23"/>
      <c r="FW536" s="23"/>
      <c r="FX536" s="23"/>
      <c r="FY536" s="23"/>
      <c r="FZ536" s="23"/>
      <c r="GA536" s="23"/>
      <c r="GB536" s="23"/>
      <c r="GC536" s="23"/>
      <c r="GD536" s="23"/>
      <c r="GE536" s="23"/>
      <c r="GF536" s="23"/>
      <c r="GG536" s="23"/>
      <c r="GH536" s="23"/>
      <c r="GI536" s="23"/>
      <c r="GJ536" s="23"/>
      <c r="GK536" s="23"/>
      <c r="GL536" s="23"/>
      <c r="GM536" s="23"/>
      <c r="GN536" s="23"/>
      <c r="GO536" s="23"/>
      <c r="GP536" s="23"/>
      <c r="GQ536" s="23"/>
      <c r="GR536" s="23"/>
      <c r="GS536" s="23"/>
      <c r="GT536" s="23"/>
      <c r="GU536" s="23"/>
      <c r="GV536" s="23"/>
      <c r="GW536" s="23"/>
      <c r="GX536" s="23"/>
      <c r="GY536" s="23"/>
      <c r="GZ536" s="23"/>
      <c r="HA536" s="23"/>
      <c r="HB536" s="23"/>
      <c r="HC536" s="23"/>
      <c r="HD536" s="23"/>
      <c r="HE536" s="23"/>
      <c r="HF536" s="23"/>
      <c r="HG536" s="23"/>
      <c r="HH536" s="23"/>
      <c r="HI536" s="23"/>
      <c r="HJ536" s="23"/>
      <c r="HK536" s="23"/>
    </row>
    <row r="537" spans="1:219" ht="13.9" customHeight="1">
      <c r="A537" s="392"/>
      <c r="B537" s="160"/>
      <c r="C537" s="161"/>
      <c r="D537" s="161"/>
      <c r="E537" s="255"/>
      <c r="F537" s="396">
        <v>0</v>
      </c>
      <c r="G537" s="181"/>
      <c r="H537" s="186"/>
      <c r="I537" s="162"/>
      <c r="J537" s="163"/>
      <c r="K537" s="164"/>
      <c r="L537" s="164"/>
      <c r="M537" s="187"/>
      <c r="N537" s="458"/>
      <c r="O537" s="463"/>
      <c r="P537" s="190"/>
      <c r="Q537" s="165"/>
      <c r="R537" s="166"/>
      <c r="S537" s="191"/>
      <c r="T537" s="195"/>
      <c r="U537" s="167"/>
      <c r="V537" s="196"/>
      <c r="W537" s="199">
        <f t="shared" si="114"/>
        <v>0</v>
      </c>
      <c r="X537" s="344">
        <f>IF(G537&gt;0,HLOOKUP(C537,'Utility Allowances'!$O$33:$S$34,2),0)</f>
        <v>0</v>
      </c>
      <c r="Y537" s="345">
        <f t="shared" si="115"/>
        <v>0</v>
      </c>
      <c r="Z537" s="168">
        <f t="shared" si="116"/>
        <v>0</v>
      </c>
      <c r="AA537" s="346">
        <f t="shared" si="117"/>
        <v>0</v>
      </c>
      <c r="AB537" s="344">
        <f>IF(Y537&gt;0,VLOOKUP($Y537,'Reference Data 2'!$B$7:$C$71,2),0)</f>
        <v>0</v>
      </c>
      <c r="AC537" s="347">
        <f t="shared" si="118"/>
        <v>0</v>
      </c>
      <c r="AD537" s="348">
        <f t="shared" si="119"/>
        <v>0</v>
      </c>
      <c r="AE537" s="349">
        <f>IF(Y537&gt;0,VLOOKUP($Y537,'Reference Data 2'!$B$9:$D$71,3),0)</f>
        <v>0</v>
      </c>
      <c r="AF537" s="347">
        <f t="shared" si="120"/>
        <v>0</v>
      </c>
      <c r="AG537" s="346">
        <f t="shared" si="121"/>
        <v>0</v>
      </c>
      <c r="AH537" s="350">
        <f t="shared" si="122"/>
        <v>0</v>
      </c>
      <c r="AI537" s="351">
        <f t="shared" si="123"/>
        <v>0</v>
      </c>
      <c r="AJ537" s="352">
        <f t="shared" si="124"/>
        <v>0</v>
      </c>
      <c r="AK537" s="349">
        <f>IF(AA537&gt;0,VLOOKUP(C537,'Reference Data 1'!$N$13:$O$17,2),0)</f>
        <v>0</v>
      </c>
      <c r="AL537" s="346">
        <f t="shared" si="125"/>
        <v>0</v>
      </c>
      <c r="AM537" s="353">
        <f t="shared" si="126"/>
        <v>0</v>
      </c>
      <c r="AN537" s="354">
        <f t="shared" si="127"/>
        <v>0</v>
      </c>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c r="BN537" s="23"/>
      <c r="BO537" s="23"/>
      <c r="BP537" s="23"/>
      <c r="BQ537" s="23"/>
      <c r="BR537" s="23"/>
      <c r="BS537" s="23"/>
      <c r="BT537" s="23"/>
      <c r="BU537" s="23"/>
      <c r="BV537" s="23"/>
      <c r="BW537" s="23"/>
      <c r="BX537" s="23"/>
      <c r="BY537" s="23"/>
      <c r="BZ537" s="23"/>
      <c r="CA537" s="23"/>
      <c r="CB537" s="23"/>
      <c r="CC537" s="23"/>
      <c r="CD537" s="23"/>
      <c r="CE537" s="23"/>
      <c r="CF537" s="23"/>
      <c r="CG537" s="23"/>
      <c r="CH537" s="23"/>
      <c r="CI537" s="23"/>
      <c r="CJ537" s="23"/>
      <c r="CK537" s="23"/>
      <c r="CL537" s="23"/>
      <c r="CM537" s="23"/>
      <c r="CN537" s="23"/>
      <c r="CO537" s="23"/>
      <c r="CP537" s="23"/>
      <c r="CQ537" s="23"/>
      <c r="CR537" s="23"/>
      <c r="CS537" s="23"/>
      <c r="CT537" s="23"/>
      <c r="CU537" s="23"/>
      <c r="CV537" s="23"/>
      <c r="CW537" s="23"/>
      <c r="CX537" s="23"/>
      <c r="CY537" s="23"/>
      <c r="CZ537" s="23"/>
      <c r="DA537" s="23"/>
      <c r="DB537" s="23"/>
      <c r="DC537" s="23"/>
      <c r="DD537" s="23"/>
      <c r="DE537" s="23"/>
      <c r="DF537" s="23"/>
      <c r="DG537" s="23"/>
      <c r="DH537" s="23"/>
      <c r="DI537" s="23"/>
      <c r="DJ537" s="23"/>
      <c r="DK537" s="23"/>
      <c r="DL537" s="23"/>
      <c r="DM537" s="23"/>
      <c r="DN537" s="23"/>
      <c r="DO537" s="23"/>
      <c r="DP537" s="23"/>
      <c r="DQ537" s="23"/>
      <c r="DR537" s="23"/>
      <c r="DS537" s="23"/>
      <c r="DT537" s="23"/>
      <c r="DU537" s="23"/>
      <c r="DV537" s="23"/>
      <c r="DW537" s="23"/>
      <c r="DX537" s="23"/>
      <c r="DY537" s="23"/>
      <c r="DZ537" s="23"/>
      <c r="EA537" s="23"/>
      <c r="EB537" s="23"/>
      <c r="EC537" s="23"/>
      <c r="ED537" s="23"/>
      <c r="EE537" s="23"/>
      <c r="EF537" s="23"/>
      <c r="EG537" s="23"/>
      <c r="EH537" s="23"/>
      <c r="EI537" s="23"/>
      <c r="EJ537" s="23"/>
      <c r="EK537" s="23"/>
      <c r="EL537" s="23"/>
      <c r="EM537" s="23"/>
      <c r="EN537" s="23"/>
      <c r="EO537" s="23"/>
      <c r="EP537" s="23"/>
      <c r="EQ537" s="23"/>
      <c r="ER537" s="23"/>
      <c r="ES537" s="23"/>
      <c r="ET537" s="23"/>
      <c r="EU537" s="23"/>
      <c r="EV537" s="23"/>
      <c r="EW537" s="23"/>
      <c r="EX537" s="23"/>
      <c r="EY537" s="23"/>
      <c r="EZ537" s="23"/>
      <c r="FA537" s="23"/>
      <c r="FB537" s="23"/>
      <c r="FC537" s="23"/>
      <c r="FD537" s="23"/>
      <c r="FE537" s="23"/>
      <c r="FF537" s="23"/>
      <c r="FG537" s="23"/>
      <c r="FH537" s="23"/>
      <c r="FI537" s="23"/>
      <c r="FJ537" s="23"/>
      <c r="FK537" s="23"/>
      <c r="FL537" s="23"/>
      <c r="FM537" s="23"/>
      <c r="FN537" s="23"/>
      <c r="FO537" s="23"/>
      <c r="FP537" s="23"/>
      <c r="FQ537" s="23"/>
      <c r="FR537" s="23"/>
      <c r="FS537" s="23"/>
      <c r="FT537" s="23"/>
      <c r="FU537" s="23"/>
      <c r="FV537" s="23"/>
      <c r="FW537" s="23"/>
      <c r="FX537" s="23"/>
      <c r="FY537" s="23"/>
      <c r="FZ537" s="23"/>
      <c r="GA537" s="23"/>
      <c r="GB537" s="23"/>
      <c r="GC537" s="23"/>
      <c r="GD537" s="23"/>
      <c r="GE537" s="23"/>
      <c r="GF537" s="23"/>
      <c r="GG537" s="23"/>
      <c r="GH537" s="23"/>
      <c r="GI537" s="23"/>
      <c r="GJ537" s="23"/>
      <c r="GK537" s="23"/>
      <c r="GL537" s="23"/>
      <c r="GM537" s="23"/>
      <c r="GN537" s="23"/>
      <c r="GO537" s="23"/>
      <c r="GP537" s="23"/>
      <c r="GQ537" s="23"/>
      <c r="GR537" s="23"/>
      <c r="GS537" s="23"/>
      <c r="GT537" s="23"/>
      <c r="GU537" s="23"/>
      <c r="GV537" s="23"/>
      <c r="GW537" s="23"/>
      <c r="GX537" s="23"/>
      <c r="GY537" s="23"/>
      <c r="GZ537" s="23"/>
      <c r="HA537" s="23"/>
      <c r="HB537" s="23"/>
      <c r="HC537" s="23"/>
      <c r="HD537" s="23"/>
      <c r="HE537" s="23"/>
      <c r="HF537" s="23"/>
      <c r="HG537" s="23"/>
      <c r="HH537" s="23"/>
      <c r="HI537" s="23"/>
      <c r="HJ537" s="23"/>
      <c r="HK537" s="23"/>
    </row>
    <row r="538" spans="1:219" ht="13.9" customHeight="1">
      <c r="A538" s="392"/>
      <c r="B538" s="160"/>
      <c r="C538" s="161"/>
      <c r="D538" s="161"/>
      <c r="E538" s="255"/>
      <c r="F538" s="396">
        <v>0</v>
      </c>
      <c r="G538" s="181"/>
      <c r="H538" s="186"/>
      <c r="I538" s="162"/>
      <c r="J538" s="163"/>
      <c r="K538" s="164"/>
      <c r="L538" s="164"/>
      <c r="M538" s="187"/>
      <c r="N538" s="458"/>
      <c r="O538" s="463"/>
      <c r="P538" s="190"/>
      <c r="Q538" s="165"/>
      <c r="R538" s="166"/>
      <c r="S538" s="191"/>
      <c r="T538" s="195"/>
      <c r="U538" s="167"/>
      <c r="V538" s="196"/>
      <c r="W538" s="199">
        <f t="shared" si="114"/>
        <v>0</v>
      </c>
      <c r="X538" s="344">
        <f>IF(G538&gt;0,HLOOKUP(C538,'Utility Allowances'!$O$33:$S$34,2),0)</f>
        <v>0</v>
      </c>
      <c r="Y538" s="345">
        <f t="shared" si="115"/>
        <v>0</v>
      </c>
      <c r="Z538" s="168">
        <f t="shared" si="116"/>
        <v>0</v>
      </c>
      <c r="AA538" s="346">
        <f t="shared" si="117"/>
        <v>0</v>
      </c>
      <c r="AB538" s="344">
        <f>IF(Y538&gt;0,VLOOKUP($Y538,'Reference Data 2'!$B$7:$C$71,2),0)</f>
        <v>0</v>
      </c>
      <c r="AC538" s="347">
        <f t="shared" si="118"/>
        <v>0</v>
      </c>
      <c r="AD538" s="348">
        <f t="shared" si="119"/>
        <v>0</v>
      </c>
      <c r="AE538" s="349">
        <f>IF(Y538&gt;0,VLOOKUP($Y538,'Reference Data 2'!$B$9:$D$71,3),0)</f>
        <v>0</v>
      </c>
      <c r="AF538" s="347">
        <f t="shared" si="120"/>
        <v>0</v>
      </c>
      <c r="AG538" s="346">
        <f t="shared" si="121"/>
        <v>0</v>
      </c>
      <c r="AH538" s="350">
        <f t="shared" si="122"/>
        <v>0</v>
      </c>
      <c r="AI538" s="351">
        <f t="shared" si="123"/>
        <v>0</v>
      </c>
      <c r="AJ538" s="352">
        <f t="shared" si="124"/>
        <v>0</v>
      </c>
      <c r="AK538" s="349">
        <f>IF(AA538&gt;0,VLOOKUP(C538,'Reference Data 1'!$N$13:$O$17,2),0)</f>
        <v>0</v>
      </c>
      <c r="AL538" s="346">
        <f t="shared" si="125"/>
        <v>0</v>
      </c>
      <c r="AM538" s="353">
        <f t="shared" si="126"/>
        <v>0</v>
      </c>
      <c r="AN538" s="354">
        <f t="shared" si="127"/>
        <v>0</v>
      </c>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c r="BO538" s="23"/>
      <c r="BP538" s="23"/>
      <c r="BQ538" s="23"/>
      <c r="BR538" s="23"/>
      <c r="BS538" s="23"/>
      <c r="BT538" s="23"/>
      <c r="BU538" s="23"/>
      <c r="BV538" s="23"/>
      <c r="BW538" s="23"/>
      <c r="BX538" s="23"/>
      <c r="BY538" s="23"/>
      <c r="BZ538" s="23"/>
      <c r="CA538" s="23"/>
      <c r="CB538" s="23"/>
      <c r="CC538" s="23"/>
      <c r="CD538" s="23"/>
      <c r="CE538" s="23"/>
      <c r="CF538" s="23"/>
      <c r="CG538" s="23"/>
      <c r="CH538" s="23"/>
      <c r="CI538" s="23"/>
      <c r="CJ538" s="23"/>
      <c r="CK538" s="23"/>
      <c r="CL538" s="23"/>
      <c r="CM538" s="23"/>
      <c r="CN538" s="23"/>
      <c r="CO538" s="23"/>
      <c r="CP538" s="23"/>
      <c r="CQ538" s="23"/>
      <c r="CR538" s="23"/>
      <c r="CS538" s="23"/>
      <c r="CT538" s="23"/>
      <c r="CU538" s="23"/>
      <c r="CV538" s="23"/>
      <c r="CW538" s="23"/>
      <c r="CX538" s="23"/>
      <c r="CY538" s="23"/>
      <c r="CZ538" s="23"/>
      <c r="DA538" s="23"/>
      <c r="DB538" s="23"/>
      <c r="DC538" s="23"/>
      <c r="DD538" s="23"/>
      <c r="DE538" s="23"/>
      <c r="DF538" s="23"/>
      <c r="DG538" s="23"/>
      <c r="DH538" s="23"/>
      <c r="DI538" s="23"/>
      <c r="DJ538" s="23"/>
      <c r="DK538" s="23"/>
      <c r="DL538" s="23"/>
      <c r="DM538" s="23"/>
      <c r="DN538" s="23"/>
      <c r="DO538" s="23"/>
      <c r="DP538" s="23"/>
      <c r="DQ538" s="23"/>
      <c r="DR538" s="23"/>
      <c r="DS538" s="23"/>
      <c r="DT538" s="23"/>
      <c r="DU538" s="23"/>
      <c r="DV538" s="23"/>
      <c r="DW538" s="23"/>
      <c r="DX538" s="23"/>
      <c r="DY538" s="23"/>
      <c r="DZ538" s="23"/>
      <c r="EA538" s="23"/>
      <c r="EB538" s="23"/>
      <c r="EC538" s="23"/>
      <c r="ED538" s="23"/>
      <c r="EE538" s="23"/>
      <c r="EF538" s="23"/>
      <c r="EG538" s="23"/>
      <c r="EH538" s="23"/>
      <c r="EI538" s="23"/>
      <c r="EJ538" s="23"/>
      <c r="EK538" s="23"/>
      <c r="EL538" s="23"/>
      <c r="EM538" s="23"/>
      <c r="EN538" s="23"/>
      <c r="EO538" s="23"/>
      <c r="EP538" s="23"/>
      <c r="EQ538" s="23"/>
      <c r="ER538" s="23"/>
      <c r="ES538" s="23"/>
      <c r="ET538" s="23"/>
      <c r="EU538" s="23"/>
      <c r="EV538" s="23"/>
      <c r="EW538" s="23"/>
      <c r="EX538" s="23"/>
      <c r="EY538" s="23"/>
      <c r="EZ538" s="23"/>
      <c r="FA538" s="23"/>
      <c r="FB538" s="23"/>
      <c r="FC538" s="23"/>
      <c r="FD538" s="23"/>
      <c r="FE538" s="23"/>
      <c r="FF538" s="23"/>
      <c r="FG538" s="23"/>
      <c r="FH538" s="23"/>
      <c r="FI538" s="23"/>
      <c r="FJ538" s="23"/>
      <c r="FK538" s="23"/>
      <c r="FL538" s="23"/>
      <c r="FM538" s="23"/>
      <c r="FN538" s="23"/>
      <c r="FO538" s="23"/>
      <c r="FP538" s="23"/>
      <c r="FQ538" s="23"/>
      <c r="FR538" s="23"/>
      <c r="FS538" s="23"/>
      <c r="FT538" s="23"/>
      <c r="FU538" s="23"/>
      <c r="FV538" s="23"/>
      <c r="FW538" s="23"/>
      <c r="FX538" s="23"/>
      <c r="FY538" s="23"/>
      <c r="FZ538" s="23"/>
      <c r="GA538" s="23"/>
      <c r="GB538" s="23"/>
      <c r="GC538" s="23"/>
      <c r="GD538" s="23"/>
      <c r="GE538" s="23"/>
      <c r="GF538" s="23"/>
      <c r="GG538" s="23"/>
      <c r="GH538" s="23"/>
      <c r="GI538" s="23"/>
      <c r="GJ538" s="23"/>
      <c r="GK538" s="23"/>
      <c r="GL538" s="23"/>
      <c r="GM538" s="23"/>
      <c r="GN538" s="23"/>
      <c r="GO538" s="23"/>
      <c r="GP538" s="23"/>
      <c r="GQ538" s="23"/>
      <c r="GR538" s="23"/>
      <c r="GS538" s="23"/>
      <c r="GT538" s="23"/>
      <c r="GU538" s="23"/>
      <c r="GV538" s="23"/>
      <c r="GW538" s="23"/>
      <c r="GX538" s="23"/>
      <c r="GY538" s="23"/>
      <c r="GZ538" s="23"/>
      <c r="HA538" s="23"/>
      <c r="HB538" s="23"/>
      <c r="HC538" s="23"/>
      <c r="HD538" s="23"/>
      <c r="HE538" s="23"/>
      <c r="HF538" s="23"/>
      <c r="HG538" s="23"/>
      <c r="HH538" s="23"/>
      <c r="HI538" s="23"/>
      <c r="HJ538" s="23"/>
      <c r="HK538" s="23"/>
    </row>
    <row r="539" spans="1:219" ht="13.9" customHeight="1">
      <c r="A539" s="392"/>
      <c r="B539" s="160"/>
      <c r="C539" s="161"/>
      <c r="D539" s="161"/>
      <c r="E539" s="255"/>
      <c r="F539" s="396">
        <v>0</v>
      </c>
      <c r="G539" s="181"/>
      <c r="H539" s="186"/>
      <c r="I539" s="162"/>
      <c r="J539" s="163"/>
      <c r="K539" s="164"/>
      <c r="L539" s="164"/>
      <c r="M539" s="187"/>
      <c r="N539" s="458"/>
      <c r="O539" s="463"/>
      <c r="P539" s="190"/>
      <c r="Q539" s="165"/>
      <c r="R539" s="166"/>
      <c r="S539" s="191"/>
      <c r="T539" s="195"/>
      <c r="U539" s="167"/>
      <c r="V539" s="196"/>
      <c r="W539" s="199">
        <f t="shared" si="114"/>
        <v>0</v>
      </c>
      <c r="X539" s="344">
        <f>IF(G539&gt;0,HLOOKUP(C539,'Utility Allowances'!$O$33:$S$34,2),0)</f>
        <v>0</v>
      </c>
      <c r="Y539" s="345">
        <f t="shared" si="115"/>
        <v>0</v>
      </c>
      <c r="Z539" s="168">
        <f t="shared" si="116"/>
        <v>0</v>
      </c>
      <c r="AA539" s="346">
        <f t="shared" si="117"/>
        <v>0</v>
      </c>
      <c r="AB539" s="344">
        <f>IF(Y539&gt;0,VLOOKUP($Y539,'Reference Data 2'!$B$7:$C$71,2),0)</f>
        <v>0</v>
      </c>
      <c r="AC539" s="347">
        <f t="shared" si="118"/>
        <v>0</v>
      </c>
      <c r="AD539" s="348">
        <f t="shared" si="119"/>
        <v>0</v>
      </c>
      <c r="AE539" s="349">
        <f>IF(Y539&gt;0,VLOOKUP($Y539,'Reference Data 2'!$B$9:$D$71,3),0)</f>
        <v>0</v>
      </c>
      <c r="AF539" s="347">
        <f t="shared" si="120"/>
        <v>0</v>
      </c>
      <c r="AG539" s="346">
        <f t="shared" si="121"/>
        <v>0</v>
      </c>
      <c r="AH539" s="350">
        <f t="shared" si="122"/>
        <v>0</v>
      </c>
      <c r="AI539" s="351">
        <f t="shared" si="123"/>
        <v>0</v>
      </c>
      <c r="AJ539" s="352">
        <f t="shared" si="124"/>
        <v>0</v>
      </c>
      <c r="AK539" s="349">
        <f>IF(AA539&gt;0,VLOOKUP(C539,'Reference Data 1'!$N$13:$O$17,2),0)</f>
        <v>0</v>
      </c>
      <c r="AL539" s="346">
        <f t="shared" si="125"/>
        <v>0</v>
      </c>
      <c r="AM539" s="353">
        <f t="shared" si="126"/>
        <v>0</v>
      </c>
      <c r="AN539" s="354">
        <f t="shared" si="127"/>
        <v>0</v>
      </c>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c r="BO539" s="23"/>
      <c r="BP539" s="23"/>
      <c r="BQ539" s="23"/>
      <c r="BR539" s="23"/>
      <c r="BS539" s="23"/>
      <c r="BT539" s="23"/>
      <c r="BU539" s="23"/>
      <c r="BV539" s="23"/>
      <c r="BW539" s="23"/>
      <c r="BX539" s="23"/>
      <c r="BY539" s="23"/>
      <c r="BZ539" s="23"/>
      <c r="CA539" s="23"/>
      <c r="CB539" s="23"/>
      <c r="CC539" s="23"/>
      <c r="CD539" s="23"/>
      <c r="CE539" s="23"/>
      <c r="CF539" s="23"/>
      <c r="CG539" s="23"/>
      <c r="CH539" s="23"/>
      <c r="CI539" s="23"/>
      <c r="CJ539" s="23"/>
      <c r="CK539" s="23"/>
      <c r="CL539" s="23"/>
      <c r="CM539" s="23"/>
      <c r="CN539" s="23"/>
      <c r="CO539" s="23"/>
      <c r="CP539" s="23"/>
      <c r="CQ539" s="23"/>
      <c r="CR539" s="23"/>
      <c r="CS539" s="23"/>
      <c r="CT539" s="23"/>
      <c r="CU539" s="23"/>
      <c r="CV539" s="23"/>
      <c r="CW539" s="23"/>
      <c r="CX539" s="23"/>
      <c r="CY539" s="23"/>
      <c r="CZ539" s="23"/>
      <c r="DA539" s="23"/>
      <c r="DB539" s="23"/>
      <c r="DC539" s="23"/>
      <c r="DD539" s="23"/>
      <c r="DE539" s="23"/>
      <c r="DF539" s="23"/>
      <c r="DG539" s="23"/>
      <c r="DH539" s="23"/>
      <c r="DI539" s="23"/>
      <c r="DJ539" s="23"/>
      <c r="DK539" s="23"/>
      <c r="DL539" s="23"/>
      <c r="DM539" s="23"/>
      <c r="DN539" s="23"/>
      <c r="DO539" s="23"/>
      <c r="DP539" s="23"/>
      <c r="DQ539" s="23"/>
      <c r="DR539" s="23"/>
      <c r="DS539" s="23"/>
      <c r="DT539" s="23"/>
      <c r="DU539" s="23"/>
      <c r="DV539" s="23"/>
      <c r="DW539" s="23"/>
      <c r="DX539" s="23"/>
      <c r="DY539" s="23"/>
      <c r="DZ539" s="23"/>
      <c r="EA539" s="23"/>
      <c r="EB539" s="23"/>
      <c r="EC539" s="23"/>
      <c r="ED539" s="23"/>
      <c r="EE539" s="23"/>
      <c r="EF539" s="23"/>
      <c r="EG539" s="23"/>
      <c r="EH539" s="23"/>
      <c r="EI539" s="23"/>
      <c r="EJ539" s="23"/>
      <c r="EK539" s="23"/>
      <c r="EL539" s="23"/>
      <c r="EM539" s="23"/>
      <c r="EN539" s="23"/>
      <c r="EO539" s="23"/>
      <c r="EP539" s="23"/>
      <c r="EQ539" s="23"/>
      <c r="ER539" s="23"/>
      <c r="ES539" s="23"/>
      <c r="ET539" s="23"/>
      <c r="EU539" s="23"/>
      <c r="EV539" s="23"/>
      <c r="EW539" s="23"/>
      <c r="EX539" s="23"/>
      <c r="EY539" s="23"/>
      <c r="EZ539" s="23"/>
      <c r="FA539" s="23"/>
      <c r="FB539" s="23"/>
      <c r="FC539" s="23"/>
      <c r="FD539" s="23"/>
      <c r="FE539" s="23"/>
      <c r="FF539" s="23"/>
      <c r="FG539" s="23"/>
      <c r="FH539" s="23"/>
      <c r="FI539" s="23"/>
      <c r="FJ539" s="23"/>
      <c r="FK539" s="23"/>
      <c r="FL539" s="23"/>
      <c r="FM539" s="23"/>
      <c r="FN539" s="23"/>
      <c r="FO539" s="23"/>
      <c r="FP539" s="23"/>
      <c r="FQ539" s="23"/>
      <c r="FR539" s="23"/>
      <c r="FS539" s="23"/>
      <c r="FT539" s="23"/>
      <c r="FU539" s="23"/>
      <c r="FV539" s="23"/>
      <c r="FW539" s="23"/>
      <c r="FX539" s="23"/>
      <c r="FY539" s="23"/>
      <c r="FZ539" s="23"/>
      <c r="GA539" s="23"/>
      <c r="GB539" s="23"/>
      <c r="GC539" s="23"/>
      <c r="GD539" s="23"/>
      <c r="GE539" s="23"/>
      <c r="GF539" s="23"/>
      <c r="GG539" s="23"/>
      <c r="GH539" s="23"/>
      <c r="GI539" s="23"/>
      <c r="GJ539" s="23"/>
      <c r="GK539" s="23"/>
      <c r="GL539" s="23"/>
      <c r="GM539" s="23"/>
      <c r="GN539" s="23"/>
      <c r="GO539" s="23"/>
      <c r="GP539" s="23"/>
      <c r="GQ539" s="23"/>
      <c r="GR539" s="23"/>
      <c r="GS539" s="23"/>
      <c r="GT539" s="23"/>
      <c r="GU539" s="23"/>
      <c r="GV539" s="23"/>
      <c r="GW539" s="23"/>
      <c r="GX539" s="23"/>
      <c r="GY539" s="23"/>
      <c r="GZ539" s="23"/>
      <c r="HA539" s="23"/>
      <c r="HB539" s="23"/>
      <c r="HC539" s="23"/>
      <c r="HD539" s="23"/>
      <c r="HE539" s="23"/>
      <c r="HF539" s="23"/>
      <c r="HG539" s="23"/>
      <c r="HH539" s="23"/>
      <c r="HI539" s="23"/>
      <c r="HJ539" s="23"/>
      <c r="HK539" s="23"/>
    </row>
    <row r="540" spans="1:219" ht="13.9" customHeight="1">
      <c r="A540" s="392"/>
      <c r="B540" s="160"/>
      <c r="C540" s="161"/>
      <c r="D540" s="161"/>
      <c r="E540" s="255"/>
      <c r="F540" s="396">
        <v>0</v>
      </c>
      <c r="G540" s="181"/>
      <c r="H540" s="186"/>
      <c r="I540" s="162"/>
      <c r="J540" s="163"/>
      <c r="K540" s="164"/>
      <c r="L540" s="164"/>
      <c r="M540" s="187"/>
      <c r="N540" s="458"/>
      <c r="O540" s="463"/>
      <c r="P540" s="190"/>
      <c r="Q540" s="165"/>
      <c r="R540" s="166"/>
      <c r="S540" s="191"/>
      <c r="T540" s="195"/>
      <c r="U540" s="167"/>
      <c r="V540" s="196"/>
      <c r="W540" s="199">
        <f t="shared" si="114"/>
        <v>0</v>
      </c>
      <c r="X540" s="344">
        <f>IF(G540&gt;0,HLOOKUP(C540,'Utility Allowances'!$O$33:$S$34,2),0)</f>
        <v>0</v>
      </c>
      <c r="Y540" s="345">
        <f t="shared" si="115"/>
        <v>0</v>
      </c>
      <c r="Z540" s="168">
        <f t="shared" si="116"/>
        <v>0</v>
      </c>
      <c r="AA540" s="346">
        <f t="shared" si="117"/>
        <v>0</v>
      </c>
      <c r="AB540" s="344">
        <f>IF(Y540&gt;0,VLOOKUP($Y540,'Reference Data 2'!$B$7:$C$71,2),0)</f>
        <v>0</v>
      </c>
      <c r="AC540" s="347">
        <f t="shared" si="118"/>
        <v>0</v>
      </c>
      <c r="AD540" s="348">
        <f t="shared" si="119"/>
        <v>0</v>
      </c>
      <c r="AE540" s="349">
        <f>IF(Y540&gt;0,VLOOKUP($Y540,'Reference Data 2'!$B$9:$D$71,3),0)</f>
        <v>0</v>
      </c>
      <c r="AF540" s="347">
        <f t="shared" si="120"/>
        <v>0</v>
      </c>
      <c r="AG540" s="346">
        <f t="shared" si="121"/>
        <v>0</v>
      </c>
      <c r="AH540" s="350">
        <f t="shared" si="122"/>
        <v>0</v>
      </c>
      <c r="AI540" s="351">
        <f t="shared" si="123"/>
        <v>0</v>
      </c>
      <c r="AJ540" s="352">
        <f t="shared" si="124"/>
        <v>0</v>
      </c>
      <c r="AK540" s="349">
        <f>IF(AA540&gt;0,VLOOKUP(C540,'Reference Data 1'!$N$13:$O$17,2),0)</f>
        <v>0</v>
      </c>
      <c r="AL540" s="346">
        <f t="shared" si="125"/>
        <v>0</v>
      </c>
      <c r="AM540" s="353">
        <f t="shared" si="126"/>
        <v>0</v>
      </c>
      <c r="AN540" s="354">
        <f t="shared" si="127"/>
        <v>0</v>
      </c>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c r="BO540" s="23"/>
      <c r="BP540" s="23"/>
      <c r="BQ540" s="23"/>
      <c r="BR540" s="23"/>
      <c r="BS540" s="23"/>
      <c r="BT540" s="23"/>
      <c r="BU540" s="23"/>
      <c r="BV540" s="23"/>
      <c r="BW540" s="23"/>
      <c r="BX540" s="23"/>
      <c r="BY540" s="23"/>
      <c r="BZ540" s="23"/>
      <c r="CA540" s="23"/>
      <c r="CB540" s="23"/>
      <c r="CC540" s="23"/>
      <c r="CD540" s="23"/>
      <c r="CE540" s="23"/>
      <c r="CF540" s="23"/>
      <c r="CG540" s="23"/>
      <c r="CH540" s="23"/>
      <c r="CI540" s="23"/>
      <c r="CJ540" s="23"/>
      <c r="CK540" s="23"/>
      <c r="CL540" s="23"/>
      <c r="CM540" s="23"/>
      <c r="CN540" s="23"/>
      <c r="CO540" s="23"/>
      <c r="CP540" s="23"/>
      <c r="CQ540" s="23"/>
      <c r="CR540" s="23"/>
      <c r="CS540" s="23"/>
      <c r="CT540" s="23"/>
      <c r="CU540" s="23"/>
      <c r="CV540" s="23"/>
      <c r="CW540" s="23"/>
      <c r="CX540" s="23"/>
      <c r="CY540" s="23"/>
      <c r="CZ540" s="23"/>
      <c r="DA540" s="23"/>
      <c r="DB540" s="23"/>
      <c r="DC540" s="23"/>
      <c r="DD540" s="23"/>
      <c r="DE540" s="23"/>
      <c r="DF540" s="23"/>
      <c r="DG540" s="23"/>
      <c r="DH540" s="23"/>
      <c r="DI540" s="23"/>
      <c r="DJ540" s="23"/>
      <c r="DK540" s="23"/>
      <c r="DL540" s="23"/>
      <c r="DM540" s="23"/>
      <c r="DN540" s="23"/>
      <c r="DO540" s="23"/>
      <c r="DP540" s="23"/>
      <c r="DQ540" s="23"/>
      <c r="DR540" s="23"/>
      <c r="DS540" s="23"/>
      <c r="DT540" s="23"/>
      <c r="DU540" s="23"/>
      <c r="DV540" s="23"/>
      <c r="DW540" s="23"/>
      <c r="DX540" s="23"/>
      <c r="DY540" s="23"/>
      <c r="DZ540" s="23"/>
      <c r="EA540" s="23"/>
      <c r="EB540" s="23"/>
      <c r="EC540" s="23"/>
      <c r="ED540" s="23"/>
      <c r="EE540" s="23"/>
      <c r="EF540" s="23"/>
      <c r="EG540" s="23"/>
      <c r="EH540" s="23"/>
      <c r="EI540" s="23"/>
      <c r="EJ540" s="23"/>
      <c r="EK540" s="23"/>
      <c r="EL540" s="23"/>
      <c r="EM540" s="23"/>
      <c r="EN540" s="23"/>
      <c r="EO540" s="23"/>
      <c r="EP540" s="23"/>
      <c r="EQ540" s="23"/>
      <c r="ER540" s="23"/>
      <c r="ES540" s="23"/>
      <c r="ET540" s="23"/>
      <c r="EU540" s="23"/>
      <c r="EV540" s="23"/>
      <c r="EW540" s="23"/>
      <c r="EX540" s="23"/>
      <c r="EY540" s="23"/>
      <c r="EZ540" s="23"/>
      <c r="FA540" s="23"/>
      <c r="FB540" s="23"/>
      <c r="FC540" s="23"/>
      <c r="FD540" s="23"/>
      <c r="FE540" s="23"/>
      <c r="FF540" s="23"/>
      <c r="FG540" s="23"/>
      <c r="FH540" s="23"/>
      <c r="FI540" s="23"/>
      <c r="FJ540" s="23"/>
      <c r="FK540" s="23"/>
      <c r="FL540" s="23"/>
      <c r="FM540" s="23"/>
      <c r="FN540" s="23"/>
      <c r="FO540" s="23"/>
      <c r="FP540" s="23"/>
      <c r="FQ540" s="23"/>
      <c r="FR540" s="23"/>
      <c r="FS540" s="23"/>
      <c r="FT540" s="23"/>
      <c r="FU540" s="23"/>
      <c r="FV540" s="23"/>
      <c r="FW540" s="23"/>
      <c r="FX540" s="23"/>
      <c r="FY540" s="23"/>
      <c r="FZ540" s="23"/>
      <c r="GA540" s="23"/>
      <c r="GB540" s="23"/>
      <c r="GC540" s="23"/>
      <c r="GD540" s="23"/>
      <c r="GE540" s="23"/>
      <c r="GF540" s="23"/>
      <c r="GG540" s="23"/>
      <c r="GH540" s="23"/>
      <c r="GI540" s="23"/>
      <c r="GJ540" s="23"/>
      <c r="GK540" s="23"/>
      <c r="GL540" s="23"/>
      <c r="GM540" s="23"/>
      <c r="GN540" s="23"/>
      <c r="GO540" s="23"/>
      <c r="GP540" s="23"/>
      <c r="GQ540" s="23"/>
      <c r="GR540" s="23"/>
      <c r="GS540" s="23"/>
      <c r="GT540" s="23"/>
      <c r="GU540" s="23"/>
      <c r="GV540" s="23"/>
      <c r="GW540" s="23"/>
      <c r="GX540" s="23"/>
      <c r="GY540" s="23"/>
      <c r="GZ540" s="23"/>
      <c r="HA540" s="23"/>
      <c r="HB540" s="23"/>
      <c r="HC540" s="23"/>
      <c r="HD540" s="23"/>
      <c r="HE540" s="23"/>
      <c r="HF540" s="23"/>
      <c r="HG540" s="23"/>
      <c r="HH540" s="23"/>
      <c r="HI540" s="23"/>
      <c r="HJ540" s="23"/>
      <c r="HK540" s="23"/>
    </row>
    <row r="541" spans="1:219" ht="13.9" customHeight="1">
      <c r="A541" s="392"/>
      <c r="B541" s="160"/>
      <c r="C541" s="161"/>
      <c r="D541" s="161"/>
      <c r="E541" s="255"/>
      <c r="F541" s="396">
        <v>0</v>
      </c>
      <c r="G541" s="181"/>
      <c r="H541" s="186"/>
      <c r="I541" s="162"/>
      <c r="J541" s="163"/>
      <c r="K541" s="164"/>
      <c r="L541" s="164"/>
      <c r="M541" s="187"/>
      <c r="N541" s="458"/>
      <c r="O541" s="463"/>
      <c r="P541" s="190"/>
      <c r="Q541" s="165"/>
      <c r="R541" s="166"/>
      <c r="S541" s="191"/>
      <c r="T541" s="195"/>
      <c r="U541" s="167"/>
      <c r="V541" s="196"/>
      <c r="W541" s="199">
        <f t="shared" si="114"/>
        <v>0</v>
      </c>
      <c r="X541" s="344">
        <f>IF(G541&gt;0,HLOOKUP(C541,'Utility Allowances'!$O$33:$S$34,2),0)</f>
        <v>0</v>
      </c>
      <c r="Y541" s="345">
        <f t="shared" si="115"/>
        <v>0</v>
      </c>
      <c r="Z541" s="168">
        <f t="shared" si="116"/>
        <v>0</v>
      </c>
      <c r="AA541" s="346">
        <f t="shared" si="117"/>
        <v>0</v>
      </c>
      <c r="AB541" s="344">
        <f>IF(Y541&gt;0,VLOOKUP($Y541,'Reference Data 2'!$B$7:$C$71,2),0)</f>
        <v>0</v>
      </c>
      <c r="AC541" s="347">
        <f t="shared" si="118"/>
        <v>0</v>
      </c>
      <c r="AD541" s="348">
        <f t="shared" si="119"/>
        <v>0</v>
      </c>
      <c r="AE541" s="349">
        <f>IF(Y541&gt;0,VLOOKUP($Y541,'Reference Data 2'!$B$9:$D$71,3),0)</f>
        <v>0</v>
      </c>
      <c r="AF541" s="347">
        <f t="shared" si="120"/>
        <v>0</v>
      </c>
      <c r="AG541" s="346">
        <f t="shared" si="121"/>
        <v>0</v>
      </c>
      <c r="AH541" s="350">
        <f t="shared" si="122"/>
        <v>0</v>
      </c>
      <c r="AI541" s="351">
        <f t="shared" si="123"/>
        <v>0</v>
      </c>
      <c r="AJ541" s="352">
        <f t="shared" si="124"/>
        <v>0</v>
      </c>
      <c r="AK541" s="349">
        <f>IF(AA541&gt;0,VLOOKUP(C541,'Reference Data 1'!$N$13:$O$17,2),0)</f>
        <v>0</v>
      </c>
      <c r="AL541" s="346">
        <f t="shared" si="125"/>
        <v>0</v>
      </c>
      <c r="AM541" s="353">
        <f t="shared" si="126"/>
        <v>0</v>
      </c>
      <c r="AN541" s="354">
        <f t="shared" si="127"/>
        <v>0</v>
      </c>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c r="BO541" s="23"/>
      <c r="BP541" s="23"/>
      <c r="BQ541" s="23"/>
      <c r="BR541" s="23"/>
      <c r="BS541" s="23"/>
      <c r="BT541" s="23"/>
      <c r="BU541" s="23"/>
      <c r="BV541" s="23"/>
      <c r="BW541" s="23"/>
      <c r="BX541" s="23"/>
      <c r="BY541" s="23"/>
      <c r="BZ541" s="23"/>
      <c r="CA541" s="23"/>
      <c r="CB541" s="23"/>
      <c r="CC541" s="23"/>
      <c r="CD541" s="23"/>
      <c r="CE541" s="23"/>
      <c r="CF541" s="23"/>
      <c r="CG541" s="23"/>
      <c r="CH541" s="23"/>
      <c r="CI541" s="23"/>
      <c r="CJ541" s="23"/>
      <c r="CK541" s="23"/>
      <c r="CL541" s="23"/>
      <c r="CM541" s="23"/>
      <c r="CN541" s="23"/>
      <c r="CO541" s="23"/>
      <c r="CP541" s="23"/>
      <c r="CQ541" s="23"/>
      <c r="CR541" s="23"/>
      <c r="CS541" s="23"/>
      <c r="CT541" s="23"/>
      <c r="CU541" s="23"/>
      <c r="CV541" s="23"/>
      <c r="CW541" s="23"/>
      <c r="CX541" s="23"/>
      <c r="CY541" s="23"/>
      <c r="CZ541" s="23"/>
      <c r="DA541" s="23"/>
      <c r="DB541" s="23"/>
      <c r="DC541" s="23"/>
      <c r="DD541" s="23"/>
      <c r="DE541" s="23"/>
      <c r="DF541" s="23"/>
      <c r="DG541" s="23"/>
      <c r="DH541" s="23"/>
      <c r="DI541" s="23"/>
      <c r="DJ541" s="23"/>
      <c r="DK541" s="23"/>
      <c r="DL541" s="23"/>
      <c r="DM541" s="23"/>
      <c r="DN541" s="23"/>
      <c r="DO541" s="23"/>
      <c r="DP541" s="23"/>
      <c r="DQ541" s="23"/>
      <c r="DR541" s="23"/>
      <c r="DS541" s="23"/>
      <c r="DT541" s="23"/>
      <c r="DU541" s="23"/>
      <c r="DV541" s="23"/>
      <c r="DW541" s="23"/>
      <c r="DX541" s="23"/>
      <c r="DY541" s="23"/>
      <c r="DZ541" s="23"/>
      <c r="EA541" s="23"/>
      <c r="EB541" s="23"/>
      <c r="EC541" s="23"/>
      <c r="ED541" s="23"/>
      <c r="EE541" s="23"/>
      <c r="EF541" s="23"/>
      <c r="EG541" s="23"/>
      <c r="EH541" s="23"/>
      <c r="EI541" s="23"/>
      <c r="EJ541" s="23"/>
      <c r="EK541" s="23"/>
      <c r="EL541" s="23"/>
      <c r="EM541" s="23"/>
      <c r="EN541" s="23"/>
      <c r="EO541" s="23"/>
      <c r="EP541" s="23"/>
      <c r="EQ541" s="23"/>
      <c r="ER541" s="23"/>
      <c r="ES541" s="23"/>
      <c r="ET541" s="23"/>
      <c r="EU541" s="23"/>
      <c r="EV541" s="23"/>
      <c r="EW541" s="23"/>
      <c r="EX541" s="23"/>
      <c r="EY541" s="23"/>
      <c r="EZ541" s="23"/>
      <c r="FA541" s="23"/>
      <c r="FB541" s="23"/>
      <c r="FC541" s="23"/>
      <c r="FD541" s="23"/>
      <c r="FE541" s="23"/>
      <c r="FF541" s="23"/>
      <c r="FG541" s="23"/>
      <c r="FH541" s="23"/>
      <c r="FI541" s="23"/>
      <c r="FJ541" s="23"/>
      <c r="FK541" s="23"/>
      <c r="FL541" s="23"/>
      <c r="FM541" s="23"/>
      <c r="FN541" s="23"/>
      <c r="FO541" s="23"/>
      <c r="FP541" s="23"/>
      <c r="FQ541" s="23"/>
      <c r="FR541" s="23"/>
      <c r="FS541" s="23"/>
      <c r="FT541" s="23"/>
      <c r="FU541" s="23"/>
      <c r="FV541" s="23"/>
      <c r="FW541" s="23"/>
      <c r="FX541" s="23"/>
      <c r="FY541" s="23"/>
      <c r="FZ541" s="23"/>
      <c r="GA541" s="23"/>
      <c r="GB541" s="23"/>
      <c r="GC541" s="23"/>
      <c r="GD541" s="23"/>
      <c r="GE541" s="23"/>
      <c r="GF541" s="23"/>
      <c r="GG541" s="23"/>
      <c r="GH541" s="23"/>
      <c r="GI541" s="23"/>
      <c r="GJ541" s="23"/>
      <c r="GK541" s="23"/>
      <c r="GL541" s="23"/>
      <c r="GM541" s="23"/>
      <c r="GN541" s="23"/>
      <c r="GO541" s="23"/>
      <c r="GP541" s="23"/>
      <c r="GQ541" s="23"/>
      <c r="GR541" s="23"/>
      <c r="GS541" s="23"/>
      <c r="GT541" s="23"/>
      <c r="GU541" s="23"/>
      <c r="GV541" s="23"/>
      <c r="GW541" s="23"/>
      <c r="GX541" s="23"/>
      <c r="GY541" s="23"/>
      <c r="GZ541" s="23"/>
      <c r="HA541" s="23"/>
      <c r="HB541" s="23"/>
      <c r="HC541" s="23"/>
      <c r="HD541" s="23"/>
      <c r="HE541" s="23"/>
      <c r="HF541" s="23"/>
      <c r="HG541" s="23"/>
      <c r="HH541" s="23"/>
      <c r="HI541" s="23"/>
      <c r="HJ541" s="23"/>
      <c r="HK541" s="23"/>
    </row>
    <row r="542" spans="1:219" ht="13.9" customHeight="1">
      <c r="A542" s="392"/>
      <c r="B542" s="160"/>
      <c r="C542" s="161"/>
      <c r="D542" s="161"/>
      <c r="E542" s="255"/>
      <c r="F542" s="396">
        <v>0</v>
      </c>
      <c r="G542" s="181"/>
      <c r="H542" s="186"/>
      <c r="I542" s="162"/>
      <c r="J542" s="163"/>
      <c r="K542" s="164"/>
      <c r="L542" s="164"/>
      <c r="M542" s="187"/>
      <c r="N542" s="458"/>
      <c r="O542" s="463"/>
      <c r="P542" s="190"/>
      <c r="Q542" s="165"/>
      <c r="R542" s="166"/>
      <c r="S542" s="191"/>
      <c r="T542" s="195"/>
      <c r="U542" s="167"/>
      <c r="V542" s="196"/>
      <c r="W542" s="199">
        <f t="shared" si="114"/>
        <v>0</v>
      </c>
      <c r="X542" s="344">
        <f>IF(G542&gt;0,HLOOKUP(C542,'Utility Allowances'!$O$33:$S$34,2),0)</f>
        <v>0</v>
      </c>
      <c r="Y542" s="345">
        <f t="shared" si="115"/>
        <v>0</v>
      </c>
      <c r="Z542" s="168">
        <f t="shared" si="116"/>
        <v>0</v>
      </c>
      <c r="AA542" s="346">
        <f t="shared" si="117"/>
        <v>0</v>
      </c>
      <c r="AB542" s="344">
        <f>IF(Y542&gt;0,VLOOKUP($Y542,'Reference Data 2'!$B$7:$C$71,2),0)</f>
        <v>0</v>
      </c>
      <c r="AC542" s="347">
        <f t="shared" si="118"/>
        <v>0</v>
      </c>
      <c r="AD542" s="348">
        <f t="shared" si="119"/>
        <v>0</v>
      </c>
      <c r="AE542" s="349">
        <f>IF(Y542&gt;0,VLOOKUP($Y542,'Reference Data 2'!$B$9:$D$71,3),0)</f>
        <v>0</v>
      </c>
      <c r="AF542" s="347">
        <f t="shared" si="120"/>
        <v>0</v>
      </c>
      <c r="AG542" s="346">
        <f t="shared" si="121"/>
        <v>0</v>
      </c>
      <c r="AH542" s="350">
        <f t="shared" si="122"/>
        <v>0</v>
      </c>
      <c r="AI542" s="351">
        <f t="shared" si="123"/>
        <v>0</v>
      </c>
      <c r="AJ542" s="352">
        <f t="shared" si="124"/>
        <v>0</v>
      </c>
      <c r="AK542" s="349">
        <f>IF(AA542&gt;0,VLOOKUP(C542,'Reference Data 1'!$N$13:$O$17,2),0)</f>
        <v>0</v>
      </c>
      <c r="AL542" s="346">
        <f t="shared" si="125"/>
        <v>0</v>
      </c>
      <c r="AM542" s="353">
        <f t="shared" si="126"/>
        <v>0</v>
      </c>
      <c r="AN542" s="354">
        <f t="shared" si="127"/>
        <v>0</v>
      </c>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c r="BU542" s="23"/>
      <c r="BV542" s="23"/>
      <c r="BW542" s="23"/>
      <c r="BX542" s="23"/>
      <c r="BY542" s="23"/>
      <c r="BZ542" s="23"/>
      <c r="CA542" s="23"/>
      <c r="CB542" s="23"/>
      <c r="CC542" s="23"/>
      <c r="CD542" s="23"/>
      <c r="CE542" s="23"/>
      <c r="CF542" s="23"/>
      <c r="CG542" s="23"/>
      <c r="CH542" s="23"/>
      <c r="CI542" s="23"/>
      <c r="CJ542" s="23"/>
      <c r="CK542" s="23"/>
      <c r="CL542" s="23"/>
      <c r="CM542" s="23"/>
      <c r="CN542" s="23"/>
      <c r="CO542" s="23"/>
      <c r="CP542" s="23"/>
      <c r="CQ542" s="23"/>
      <c r="CR542" s="23"/>
      <c r="CS542" s="23"/>
      <c r="CT542" s="23"/>
      <c r="CU542" s="23"/>
      <c r="CV542" s="23"/>
      <c r="CW542" s="23"/>
      <c r="CX542" s="23"/>
      <c r="CY542" s="23"/>
      <c r="CZ542" s="23"/>
      <c r="DA542" s="23"/>
      <c r="DB542" s="23"/>
      <c r="DC542" s="23"/>
      <c r="DD542" s="23"/>
      <c r="DE542" s="23"/>
      <c r="DF542" s="23"/>
      <c r="DG542" s="23"/>
      <c r="DH542" s="23"/>
      <c r="DI542" s="23"/>
      <c r="DJ542" s="23"/>
      <c r="DK542" s="23"/>
      <c r="DL542" s="23"/>
      <c r="DM542" s="23"/>
      <c r="DN542" s="23"/>
      <c r="DO542" s="23"/>
      <c r="DP542" s="23"/>
      <c r="DQ542" s="23"/>
      <c r="DR542" s="23"/>
      <c r="DS542" s="23"/>
      <c r="DT542" s="23"/>
      <c r="DU542" s="23"/>
      <c r="DV542" s="23"/>
      <c r="DW542" s="23"/>
      <c r="DX542" s="23"/>
      <c r="DY542" s="23"/>
      <c r="DZ542" s="23"/>
      <c r="EA542" s="23"/>
      <c r="EB542" s="23"/>
      <c r="EC542" s="23"/>
      <c r="ED542" s="23"/>
      <c r="EE542" s="23"/>
      <c r="EF542" s="23"/>
      <c r="EG542" s="23"/>
      <c r="EH542" s="23"/>
      <c r="EI542" s="23"/>
      <c r="EJ542" s="23"/>
      <c r="EK542" s="23"/>
      <c r="EL542" s="23"/>
      <c r="EM542" s="23"/>
      <c r="EN542" s="23"/>
      <c r="EO542" s="23"/>
      <c r="EP542" s="23"/>
      <c r="EQ542" s="23"/>
      <c r="ER542" s="23"/>
      <c r="ES542" s="23"/>
      <c r="ET542" s="23"/>
      <c r="EU542" s="23"/>
      <c r="EV542" s="23"/>
      <c r="EW542" s="23"/>
      <c r="EX542" s="23"/>
      <c r="EY542" s="23"/>
      <c r="EZ542" s="23"/>
      <c r="FA542" s="23"/>
      <c r="FB542" s="23"/>
      <c r="FC542" s="23"/>
      <c r="FD542" s="23"/>
      <c r="FE542" s="23"/>
      <c r="FF542" s="23"/>
      <c r="FG542" s="23"/>
      <c r="FH542" s="23"/>
      <c r="FI542" s="23"/>
      <c r="FJ542" s="23"/>
      <c r="FK542" s="23"/>
      <c r="FL542" s="23"/>
      <c r="FM542" s="23"/>
      <c r="FN542" s="23"/>
      <c r="FO542" s="23"/>
      <c r="FP542" s="23"/>
      <c r="FQ542" s="23"/>
      <c r="FR542" s="23"/>
      <c r="FS542" s="23"/>
      <c r="FT542" s="23"/>
      <c r="FU542" s="23"/>
      <c r="FV542" s="23"/>
      <c r="FW542" s="23"/>
      <c r="FX542" s="23"/>
      <c r="FY542" s="23"/>
      <c r="FZ542" s="23"/>
      <c r="GA542" s="23"/>
      <c r="GB542" s="23"/>
      <c r="GC542" s="23"/>
      <c r="GD542" s="23"/>
      <c r="GE542" s="23"/>
      <c r="GF542" s="23"/>
      <c r="GG542" s="23"/>
      <c r="GH542" s="23"/>
      <c r="GI542" s="23"/>
      <c r="GJ542" s="23"/>
      <c r="GK542" s="23"/>
      <c r="GL542" s="23"/>
      <c r="GM542" s="23"/>
      <c r="GN542" s="23"/>
      <c r="GO542" s="23"/>
      <c r="GP542" s="23"/>
      <c r="GQ542" s="23"/>
      <c r="GR542" s="23"/>
      <c r="GS542" s="23"/>
      <c r="GT542" s="23"/>
      <c r="GU542" s="23"/>
      <c r="GV542" s="23"/>
      <c r="GW542" s="23"/>
      <c r="GX542" s="23"/>
      <c r="GY542" s="23"/>
      <c r="GZ542" s="23"/>
      <c r="HA542" s="23"/>
      <c r="HB542" s="23"/>
      <c r="HC542" s="23"/>
      <c r="HD542" s="23"/>
      <c r="HE542" s="23"/>
      <c r="HF542" s="23"/>
      <c r="HG542" s="23"/>
      <c r="HH542" s="23"/>
      <c r="HI542" s="23"/>
      <c r="HJ542" s="23"/>
      <c r="HK542" s="23"/>
    </row>
    <row r="543" spans="1:219" ht="13.9" customHeight="1">
      <c r="A543" s="392"/>
      <c r="B543" s="160"/>
      <c r="C543" s="161"/>
      <c r="D543" s="161"/>
      <c r="E543" s="255"/>
      <c r="F543" s="396">
        <v>0</v>
      </c>
      <c r="G543" s="181"/>
      <c r="H543" s="186"/>
      <c r="I543" s="162"/>
      <c r="J543" s="163"/>
      <c r="K543" s="164"/>
      <c r="L543" s="164"/>
      <c r="M543" s="187"/>
      <c r="N543" s="458"/>
      <c r="O543" s="463"/>
      <c r="P543" s="190"/>
      <c r="Q543" s="165"/>
      <c r="R543" s="166"/>
      <c r="S543" s="191"/>
      <c r="T543" s="195"/>
      <c r="U543" s="167"/>
      <c r="V543" s="196"/>
      <c r="W543" s="199">
        <f t="shared" si="114"/>
        <v>0</v>
      </c>
      <c r="X543" s="344">
        <f>IF(G543&gt;0,HLOOKUP(C543,'Utility Allowances'!$O$33:$S$34,2),0)</f>
        <v>0</v>
      </c>
      <c r="Y543" s="345">
        <f t="shared" si="115"/>
        <v>0</v>
      </c>
      <c r="Z543" s="168">
        <f t="shared" si="116"/>
        <v>0</v>
      </c>
      <c r="AA543" s="346">
        <f t="shared" si="117"/>
        <v>0</v>
      </c>
      <c r="AB543" s="344">
        <f>IF(Y543&gt;0,VLOOKUP($Y543,'Reference Data 2'!$B$7:$C$71,2),0)</f>
        <v>0</v>
      </c>
      <c r="AC543" s="347">
        <f t="shared" si="118"/>
        <v>0</v>
      </c>
      <c r="AD543" s="348">
        <f t="shared" si="119"/>
        <v>0</v>
      </c>
      <c r="AE543" s="349">
        <f>IF(Y543&gt;0,VLOOKUP($Y543,'Reference Data 2'!$B$9:$D$71,3),0)</f>
        <v>0</v>
      </c>
      <c r="AF543" s="347">
        <f t="shared" si="120"/>
        <v>0</v>
      </c>
      <c r="AG543" s="346">
        <f t="shared" si="121"/>
        <v>0</v>
      </c>
      <c r="AH543" s="350">
        <f t="shared" si="122"/>
        <v>0</v>
      </c>
      <c r="AI543" s="351">
        <f t="shared" si="123"/>
        <v>0</v>
      </c>
      <c r="AJ543" s="352">
        <f t="shared" si="124"/>
        <v>0</v>
      </c>
      <c r="AK543" s="349">
        <f>IF(AA543&gt;0,VLOOKUP(C543,'Reference Data 1'!$N$13:$O$17,2),0)</f>
        <v>0</v>
      </c>
      <c r="AL543" s="346">
        <f t="shared" si="125"/>
        <v>0</v>
      </c>
      <c r="AM543" s="353">
        <f t="shared" si="126"/>
        <v>0</v>
      </c>
      <c r="AN543" s="354">
        <f t="shared" si="127"/>
        <v>0</v>
      </c>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c r="BO543" s="23"/>
      <c r="BP543" s="23"/>
      <c r="BQ543" s="23"/>
      <c r="BR543" s="23"/>
      <c r="BS543" s="23"/>
      <c r="BT543" s="23"/>
      <c r="BU543" s="23"/>
      <c r="BV543" s="23"/>
      <c r="BW543" s="23"/>
      <c r="BX543" s="23"/>
      <c r="BY543" s="23"/>
      <c r="BZ543" s="23"/>
      <c r="CA543" s="23"/>
      <c r="CB543" s="23"/>
      <c r="CC543" s="23"/>
      <c r="CD543" s="23"/>
      <c r="CE543" s="23"/>
      <c r="CF543" s="23"/>
      <c r="CG543" s="23"/>
      <c r="CH543" s="23"/>
      <c r="CI543" s="23"/>
      <c r="CJ543" s="23"/>
      <c r="CK543" s="23"/>
      <c r="CL543" s="23"/>
      <c r="CM543" s="23"/>
      <c r="CN543" s="23"/>
      <c r="CO543" s="23"/>
      <c r="CP543" s="23"/>
      <c r="CQ543" s="23"/>
      <c r="CR543" s="23"/>
      <c r="CS543" s="23"/>
      <c r="CT543" s="23"/>
      <c r="CU543" s="23"/>
      <c r="CV543" s="23"/>
      <c r="CW543" s="23"/>
      <c r="CX543" s="23"/>
      <c r="CY543" s="23"/>
      <c r="CZ543" s="23"/>
      <c r="DA543" s="23"/>
      <c r="DB543" s="23"/>
      <c r="DC543" s="23"/>
      <c r="DD543" s="23"/>
      <c r="DE543" s="23"/>
      <c r="DF543" s="23"/>
      <c r="DG543" s="23"/>
      <c r="DH543" s="23"/>
      <c r="DI543" s="23"/>
      <c r="DJ543" s="23"/>
      <c r="DK543" s="23"/>
      <c r="DL543" s="23"/>
      <c r="DM543" s="23"/>
      <c r="DN543" s="23"/>
      <c r="DO543" s="23"/>
      <c r="DP543" s="23"/>
      <c r="DQ543" s="23"/>
      <c r="DR543" s="23"/>
      <c r="DS543" s="23"/>
      <c r="DT543" s="23"/>
      <c r="DU543" s="23"/>
      <c r="DV543" s="23"/>
      <c r="DW543" s="23"/>
      <c r="DX543" s="23"/>
      <c r="DY543" s="23"/>
      <c r="DZ543" s="23"/>
      <c r="EA543" s="23"/>
      <c r="EB543" s="23"/>
      <c r="EC543" s="23"/>
      <c r="ED543" s="23"/>
      <c r="EE543" s="23"/>
      <c r="EF543" s="23"/>
      <c r="EG543" s="23"/>
      <c r="EH543" s="23"/>
      <c r="EI543" s="23"/>
      <c r="EJ543" s="23"/>
      <c r="EK543" s="23"/>
      <c r="EL543" s="23"/>
      <c r="EM543" s="23"/>
      <c r="EN543" s="23"/>
      <c r="EO543" s="23"/>
      <c r="EP543" s="23"/>
      <c r="EQ543" s="23"/>
      <c r="ER543" s="23"/>
      <c r="ES543" s="23"/>
      <c r="ET543" s="23"/>
      <c r="EU543" s="23"/>
      <c r="EV543" s="23"/>
      <c r="EW543" s="23"/>
      <c r="EX543" s="23"/>
      <c r="EY543" s="23"/>
      <c r="EZ543" s="23"/>
      <c r="FA543" s="23"/>
      <c r="FB543" s="23"/>
      <c r="FC543" s="23"/>
      <c r="FD543" s="23"/>
      <c r="FE543" s="23"/>
      <c r="FF543" s="23"/>
      <c r="FG543" s="23"/>
      <c r="FH543" s="23"/>
      <c r="FI543" s="23"/>
      <c r="FJ543" s="23"/>
      <c r="FK543" s="23"/>
      <c r="FL543" s="23"/>
      <c r="FM543" s="23"/>
      <c r="FN543" s="23"/>
      <c r="FO543" s="23"/>
      <c r="FP543" s="23"/>
      <c r="FQ543" s="23"/>
      <c r="FR543" s="23"/>
      <c r="FS543" s="23"/>
      <c r="FT543" s="23"/>
      <c r="FU543" s="23"/>
      <c r="FV543" s="23"/>
      <c r="FW543" s="23"/>
      <c r="FX543" s="23"/>
      <c r="FY543" s="23"/>
      <c r="FZ543" s="23"/>
      <c r="GA543" s="23"/>
      <c r="GB543" s="23"/>
      <c r="GC543" s="23"/>
      <c r="GD543" s="23"/>
      <c r="GE543" s="23"/>
      <c r="GF543" s="23"/>
      <c r="GG543" s="23"/>
      <c r="GH543" s="23"/>
      <c r="GI543" s="23"/>
      <c r="GJ543" s="23"/>
      <c r="GK543" s="23"/>
      <c r="GL543" s="23"/>
      <c r="GM543" s="23"/>
      <c r="GN543" s="23"/>
      <c r="GO543" s="23"/>
      <c r="GP543" s="23"/>
      <c r="GQ543" s="23"/>
      <c r="GR543" s="23"/>
      <c r="GS543" s="23"/>
      <c r="GT543" s="23"/>
      <c r="GU543" s="23"/>
      <c r="GV543" s="23"/>
      <c r="GW543" s="23"/>
      <c r="GX543" s="23"/>
      <c r="GY543" s="23"/>
      <c r="GZ543" s="23"/>
      <c r="HA543" s="23"/>
      <c r="HB543" s="23"/>
      <c r="HC543" s="23"/>
      <c r="HD543" s="23"/>
      <c r="HE543" s="23"/>
      <c r="HF543" s="23"/>
      <c r="HG543" s="23"/>
      <c r="HH543" s="23"/>
      <c r="HI543" s="23"/>
      <c r="HJ543" s="23"/>
      <c r="HK543" s="23"/>
    </row>
    <row r="544" spans="1:219" ht="13.9" customHeight="1">
      <c r="A544" s="392"/>
      <c r="B544" s="160"/>
      <c r="C544" s="161"/>
      <c r="D544" s="161"/>
      <c r="E544" s="255"/>
      <c r="F544" s="396">
        <v>0</v>
      </c>
      <c r="G544" s="181"/>
      <c r="H544" s="186"/>
      <c r="I544" s="162"/>
      <c r="J544" s="163"/>
      <c r="K544" s="164"/>
      <c r="L544" s="164"/>
      <c r="M544" s="187"/>
      <c r="N544" s="458"/>
      <c r="O544" s="463"/>
      <c r="P544" s="190"/>
      <c r="Q544" s="165"/>
      <c r="R544" s="166"/>
      <c r="S544" s="191"/>
      <c r="T544" s="195"/>
      <c r="U544" s="167"/>
      <c r="V544" s="196"/>
      <c r="W544" s="199">
        <f t="shared" si="114"/>
        <v>0</v>
      </c>
      <c r="X544" s="344">
        <f>IF(G544&gt;0,HLOOKUP(C544,'Utility Allowances'!$O$33:$S$34,2),0)</f>
        <v>0</v>
      </c>
      <c r="Y544" s="345">
        <f t="shared" si="115"/>
        <v>0</v>
      </c>
      <c r="Z544" s="168">
        <f t="shared" si="116"/>
        <v>0</v>
      </c>
      <c r="AA544" s="346">
        <f t="shared" si="117"/>
        <v>0</v>
      </c>
      <c r="AB544" s="344">
        <f>IF(Y544&gt;0,VLOOKUP($Y544,'Reference Data 2'!$B$7:$C$71,2),0)</f>
        <v>0</v>
      </c>
      <c r="AC544" s="347">
        <f t="shared" si="118"/>
        <v>0</v>
      </c>
      <c r="AD544" s="348">
        <f t="shared" si="119"/>
        <v>0</v>
      </c>
      <c r="AE544" s="349">
        <f>IF(Y544&gt;0,VLOOKUP($Y544,'Reference Data 2'!$B$9:$D$71,3),0)</f>
        <v>0</v>
      </c>
      <c r="AF544" s="347">
        <f t="shared" si="120"/>
        <v>0</v>
      </c>
      <c r="AG544" s="346">
        <f t="shared" si="121"/>
        <v>0</v>
      </c>
      <c r="AH544" s="350">
        <f t="shared" si="122"/>
        <v>0</v>
      </c>
      <c r="AI544" s="351">
        <f t="shared" si="123"/>
        <v>0</v>
      </c>
      <c r="AJ544" s="352">
        <f t="shared" si="124"/>
        <v>0</v>
      </c>
      <c r="AK544" s="349">
        <f>IF(AA544&gt;0,VLOOKUP(C544,'Reference Data 1'!$N$13:$O$17,2),0)</f>
        <v>0</v>
      </c>
      <c r="AL544" s="346">
        <f t="shared" si="125"/>
        <v>0</v>
      </c>
      <c r="AM544" s="353">
        <f t="shared" si="126"/>
        <v>0</v>
      </c>
      <c r="AN544" s="354">
        <f t="shared" si="127"/>
        <v>0</v>
      </c>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c r="BO544" s="23"/>
      <c r="BP544" s="23"/>
      <c r="BQ544" s="23"/>
      <c r="BR544" s="23"/>
      <c r="BS544" s="23"/>
      <c r="BT544" s="23"/>
      <c r="BU544" s="23"/>
      <c r="BV544" s="23"/>
      <c r="BW544" s="23"/>
      <c r="BX544" s="23"/>
      <c r="BY544" s="23"/>
      <c r="BZ544" s="23"/>
      <c r="CA544" s="23"/>
      <c r="CB544" s="23"/>
      <c r="CC544" s="23"/>
      <c r="CD544" s="23"/>
      <c r="CE544" s="23"/>
      <c r="CF544" s="23"/>
      <c r="CG544" s="23"/>
      <c r="CH544" s="23"/>
      <c r="CI544" s="23"/>
      <c r="CJ544" s="23"/>
      <c r="CK544" s="23"/>
      <c r="CL544" s="23"/>
      <c r="CM544" s="23"/>
      <c r="CN544" s="23"/>
      <c r="CO544" s="23"/>
      <c r="CP544" s="23"/>
      <c r="CQ544" s="23"/>
      <c r="CR544" s="23"/>
      <c r="CS544" s="23"/>
      <c r="CT544" s="23"/>
      <c r="CU544" s="23"/>
      <c r="CV544" s="23"/>
      <c r="CW544" s="23"/>
      <c r="CX544" s="23"/>
      <c r="CY544" s="23"/>
      <c r="CZ544" s="23"/>
      <c r="DA544" s="23"/>
      <c r="DB544" s="23"/>
      <c r="DC544" s="23"/>
      <c r="DD544" s="23"/>
      <c r="DE544" s="23"/>
      <c r="DF544" s="23"/>
      <c r="DG544" s="23"/>
      <c r="DH544" s="23"/>
      <c r="DI544" s="23"/>
      <c r="DJ544" s="23"/>
      <c r="DK544" s="23"/>
      <c r="DL544" s="23"/>
      <c r="DM544" s="23"/>
      <c r="DN544" s="23"/>
      <c r="DO544" s="23"/>
      <c r="DP544" s="23"/>
      <c r="DQ544" s="23"/>
      <c r="DR544" s="23"/>
      <c r="DS544" s="23"/>
      <c r="DT544" s="23"/>
      <c r="DU544" s="23"/>
      <c r="DV544" s="23"/>
      <c r="DW544" s="23"/>
      <c r="DX544" s="23"/>
      <c r="DY544" s="23"/>
      <c r="DZ544" s="23"/>
      <c r="EA544" s="23"/>
      <c r="EB544" s="23"/>
      <c r="EC544" s="23"/>
      <c r="ED544" s="23"/>
      <c r="EE544" s="23"/>
      <c r="EF544" s="23"/>
      <c r="EG544" s="23"/>
      <c r="EH544" s="23"/>
      <c r="EI544" s="23"/>
      <c r="EJ544" s="23"/>
      <c r="EK544" s="23"/>
      <c r="EL544" s="23"/>
      <c r="EM544" s="23"/>
      <c r="EN544" s="23"/>
      <c r="EO544" s="23"/>
      <c r="EP544" s="23"/>
      <c r="EQ544" s="23"/>
      <c r="ER544" s="23"/>
      <c r="ES544" s="23"/>
      <c r="ET544" s="23"/>
      <c r="EU544" s="23"/>
      <c r="EV544" s="23"/>
      <c r="EW544" s="23"/>
      <c r="EX544" s="23"/>
      <c r="EY544" s="23"/>
      <c r="EZ544" s="23"/>
      <c r="FA544" s="23"/>
      <c r="FB544" s="23"/>
      <c r="FC544" s="23"/>
      <c r="FD544" s="23"/>
      <c r="FE544" s="23"/>
      <c r="FF544" s="23"/>
      <c r="FG544" s="23"/>
      <c r="FH544" s="23"/>
      <c r="FI544" s="23"/>
      <c r="FJ544" s="23"/>
      <c r="FK544" s="23"/>
      <c r="FL544" s="23"/>
      <c r="FM544" s="23"/>
      <c r="FN544" s="23"/>
      <c r="FO544" s="23"/>
      <c r="FP544" s="23"/>
      <c r="FQ544" s="23"/>
      <c r="FR544" s="23"/>
      <c r="FS544" s="23"/>
      <c r="FT544" s="23"/>
      <c r="FU544" s="23"/>
      <c r="FV544" s="23"/>
      <c r="FW544" s="23"/>
      <c r="FX544" s="23"/>
      <c r="FY544" s="23"/>
      <c r="FZ544" s="23"/>
      <c r="GA544" s="23"/>
      <c r="GB544" s="23"/>
      <c r="GC544" s="23"/>
      <c r="GD544" s="23"/>
      <c r="GE544" s="23"/>
      <c r="GF544" s="23"/>
      <c r="GG544" s="23"/>
      <c r="GH544" s="23"/>
      <c r="GI544" s="23"/>
      <c r="GJ544" s="23"/>
      <c r="GK544" s="23"/>
      <c r="GL544" s="23"/>
      <c r="GM544" s="23"/>
      <c r="GN544" s="23"/>
      <c r="GO544" s="23"/>
      <c r="GP544" s="23"/>
      <c r="GQ544" s="23"/>
      <c r="GR544" s="23"/>
      <c r="GS544" s="23"/>
      <c r="GT544" s="23"/>
      <c r="GU544" s="23"/>
      <c r="GV544" s="23"/>
      <c r="GW544" s="23"/>
      <c r="GX544" s="23"/>
      <c r="GY544" s="23"/>
      <c r="GZ544" s="23"/>
      <c r="HA544" s="23"/>
      <c r="HB544" s="23"/>
      <c r="HC544" s="23"/>
      <c r="HD544" s="23"/>
      <c r="HE544" s="23"/>
      <c r="HF544" s="23"/>
      <c r="HG544" s="23"/>
      <c r="HH544" s="23"/>
      <c r="HI544" s="23"/>
      <c r="HJ544" s="23"/>
      <c r="HK544" s="23"/>
    </row>
    <row r="545" spans="1:219" ht="13.9" customHeight="1">
      <c r="A545" s="392"/>
      <c r="B545" s="160"/>
      <c r="C545" s="161"/>
      <c r="D545" s="161"/>
      <c r="E545" s="255"/>
      <c r="F545" s="396">
        <v>0</v>
      </c>
      <c r="G545" s="181"/>
      <c r="H545" s="186"/>
      <c r="I545" s="162"/>
      <c r="J545" s="163"/>
      <c r="K545" s="164"/>
      <c r="L545" s="164"/>
      <c r="M545" s="187"/>
      <c r="N545" s="458"/>
      <c r="O545" s="463"/>
      <c r="P545" s="190"/>
      <c r="Q545" s="165"/>
      <c r="R545" s="166"/>
      <c r="S545" s="191"/>
      <c r="T545" s="195"/>
      <c r="U545" s="167"/>
      <c r="V545" s="196"/>
      <c r="W545" s="199">
        <f t="shared" si="114"/>
        <v>0</v>
      </c>
      <c r="X545" s="344">
        <f>IF(G545&gt;0,HLOOKUP(C545,'Utility Allowances'!$O$33:$S$34,2),0)</f>
        <v>0</v>
      </c>
      <c r="Y545" s="345">
        <f t="shared" si="115"/>
        <v>0</v>
      </c>
      <c r="Z545" s="168">
        <f t="shared" si="116"/>
        <v>0</v>
      </c>
      <c r="AA545" s="346">
        <f t="shared" si="117"/>
        <v>0</v>
      </c>
      <c r="AB545" s="344">
        <f>IF(Y545&gt;0,VLOOKUP($Y545,'Reference Data 2'!$B$7:$C$71,2),0)</f>
        <v>0</v>
      </c>
      <c r="AC545" s="347">
        <f t="shared" si="118"/>
        <v>0</v>
      </c>
      <c r="AD545" s="348">
        <f t="shared" si="119"/>
        <v>0</v>
      </c>
      <c r="AE545" s="349">
        <f>IF(Y545&gt;0,VLOOKUP($Y545,'Reference Data 2'!$B$9:$D$71,3),0)</f>
        <v>0</v>
      </c>
      <c r="AF545" s="347">
        <f t="shared" si="120"/>
        <v>0</v>
      </c>
      <c r="AG545" s="346">
        <f t="shared" si="121"/>
        <v>0</v>
      </c>
      <c r="AH545" s="350">
        <f t="shared" si="122"/>
        <v>0</v>
      </c>
      <c r="AI545" s="351">
        <f t="shared" si="123"/>
        <v>0</v>
      </c>
      <c r="AJ545" s="352">
        <f t="shared" si="124"/>
        <v>0</v>
      </c>
      <c r="AK545" s="349">
        <f>IF(AA545&gt;0,VLOOKUP(C545,'Reference Data 1'!$N$13:$O$17,2),0)</f>
        <v>0</v>
      </c>
      <c r="AL545" s="346">
        <f t="shared" si="125"/>
        <v>0</v>
      </c>
      <c r="AM545" s="353">
        <f t="shared" si="126"/>
        <v>0</v>
      </c>
      <c r="AN545" s="354">
        <f t="shared" si="127"/>
        <v>0</v>
      </c>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c r="BO545" s="23"/>
      <c r="BP545" s="23"/>
      <c r="BQ545" s="23"/>
      <c r="BR545" s="23"/>
      <c r="BS545" s="23"/>
      <c r="BT545" s="23"/>
      <c r="BU545" s="23"/>
      <c r="BV545" s="23"/>
      <c r="BW545" s="23"/>
      <c r="BX545" s="23"/>
      <c r="BY545" s="23"/>
      <c r="BZ545" s="23"/>
      <c r="CA545" s="23"/>
      <c r="CB545" s="23"/>
      <c r="CC545" s="23"/>
      <c r="CD545" s="23"/>
      <c r="CE545" s="23"/>
      <c r="CF545" s="23"/>
      <c r="CG545" s="23"/>
      <c r="CH545" s="23"/>
      <c r="CI545" s="23"/>
      <c r="CJ545" s="23"/>
      <c r="CK545" s="23"/>
      <c r="CL545" s="23"/>
      <c r="CM545" s="23"/>
      <c r="CN545" s="23"/>
      <c r="CO545" s="23"/>
      <c r="CP545" s="23"/>
      <c r="CQ545" s="23"/>
      <c r="CR545" s="23"/>
      <c r="CS545" s="23"/>
      <c r="CT545" s="23"/>
      <c r="CU545" s="23"/>
      <c r="CV545" s="23"/>
      <c r="CW545" s="23"/>
      <c r="CX545" s="23"/>
      <c r="CY545" s="23"/>
      <c r="CZ545" s="23"/>
      <c r="DA545" s="23"/>
      <c r="DB545" s="23"/>
      <c r="DC545" s="23"/>
      <c r="DD545" s="23"/>
      <c r="DE545" s="23"/>
      <c r="DF545" s="23"/>
      <c r="DG545" s="23"/>
      <c r="DH545" s="23"/>
      <c r="DI545" s="23"/>
      <c r="DJ545" s="23"/>
      <c r="DK545" s="23"/>
      <c r="DL545" s="23"/>
      <c r="DM545" s="23"/>
      <c r="DN545" s="23"/>
      <c r="DO545" s="23"/>
      <c r="DP545" s="23"/>
      <c r="DQ545" s="23"/>
      <c r="DR545" s="23"/>
      <c r="DS545" s="23"/>
      <c r="DT545" s="23"/>
      <c r="DU545" s="23"/>
      <c r="DV545" s="23"/>
      <c r="DW545" s="23"/>
      <c r="DX545" s="23"/>
      <c r="DY545" s="23"/>
      <c r="DZ545" s="23"/>
      <c r="EA545" s="23"/>
      <c r="EB545" s="23"/>
      <c r="EC545" s="23"/>
      <c r="ED545" s="23"/>
      <c r="EE545" s="23"/>
      <c r="EF545" s="23"/>
      <c r="EG545" s="23"/>
      <c r="EH545" s="23"/>
      <c r="EI545" s="23"/>
      <c r="EJ545" s="23"/>
      <c r="EK545" s="23"/>
      <c r="EL545" s="23"/>
      <c r="EM545" s="23"/>
      <c r="EN545" s="23"/>
      <c r="EO545" s="23"/>
      <c r="EP545" s="23"/>
      <c r="EQ545" s="23"/>
      <c r="ER545" s="23"/>
      <c r="ES545" s="23"/>
      <c r="ET545" s="23"/>
      <c r="EU545" s="23"/>
      <c r="EV545" s="23"/>
      <c r="EW545" s="23"/>
      <c r="EX545" s="23"/>
      <c r="EY545" s="23"/>
      <c r="EZ545" s="23"/>
      <c r="FA545" s="23"/>
      <c r="FB545" s="23"/>
      <c r="FC545" s="23"/>
      <c r="FD545" s="23"/>
      <c r="FE545" s="23"/>
      <c r="FF545" s="23"/>
      <c r="FG545" s="23"/>
      <c r="FH545" s="23"/>
      <c r="FI545" s="23"/>
      <c r="FJ545" s="23"/>
      <c r="FK545" s="23"/>
      <c r="FL545" s="23"/>
      <c r="FM545" s="23"/>
      <c r="FN545" s="23"/>
      <c r="FO545" s="23"/>
      <c r="FP545" s="23"/>
      <c r="FQ545" s="23"/>
      <c r="FR545" s="23"/>
      <c r="FS545" s="23"/>
      <c r="FT545" s="23"/>
      <c r="FU545" s="23"/>
      <c r="FV545" s="23"/>
      <c r="FW545" s="23"/>
      <c r="FX545" s="23"/>
      <c r="FY545" s="23"/>
      <c r="FZ545" s="23"/>
      <c r="GA545" s="23"/>
      <c r="GB545" s="23"/>
      <c r="GC545" s="23"/>
      <c r="GD545" s="23"/>
      <c r="GE545" s="23"/>
      <c r="GF545" s="23"/>
      <c r="GG545" s="23"/>
      <c r="GH545" s="23"/>
      <c r="GI545" s="23"/>
      <c r="GJ545" s="23"/>
      <c r="GK545" s="23"/>
      <c r="GL545" s="23"/>
      <c r="GM545" s="23"/>
      <c r="GN545" s="23"/>
      <c r="GO545" s="23"/>
      <c r="GP545" s="23"/>
      <c r="GQ545" s="23"/>
      <c r="GR545" s="23"/>
      <c r="GS545" s="23"/>
      <c r="GT545" s="23"/>
      <c r="GU545" s="23"/>
      <c r="GV545" s="23"/>
      <c r="GW545" s="23"/>
      <c r="GX545" s="23"/>
      <c r="GY545" s="23"/>
      <c r="GZ545" s="23"/>
      <c r="HA545" s="23"/>
      <c r="HB545" s="23"/>
      <c r="HC545" s="23"/>
      <c r="HD545" s="23"/>
      <c r="HE545" s="23"/>
      <c r="HF545" s="23"/>
      <c r="HG545" s="23"/>
      <c r="HH545" s="23"/>
      <c r="HI545" s="23"/>
      <c r="HJ545" s="23"/>
      <c r="HK545" s="23"/>
    </row>
    <row r="546" spans="1:219" ht="13.9" customHeight="1">
      <c r="A546" s="392"/>
      <c r="B546" s="160"/>
      <c r="C546" s="161"/>
      <c r="D546" s="161"/>
      <c r="E546" s="255"/>
      <c r="F546" s="396">
        <v>0</v>
      </c>
      <c r="G546" s="181"/>
      <c r="H546" s="186"/>
      <c r="I546" s="162"/>
      <c r="J546" s="163"/>
      <c r="K546" s="164"/>
      <c r="L546" s="164"/>
      <c r="M546" s="187"/>
      <c r="N546" s="458"/>
      <c r="O546" s="463"/>
      <c r="P546" s="190"/>
      <c r="Q546" s="165"/>
      <c r="R546" s="166"/>
      <c r="S546" s="191"/>
      <c r="T546" s="195"/>
      <c r="U546" s="167"/>
      <c r="V546" s="196"/>
      <c r="W546" s="199">
        <f t="shared" si="114"/>
        <v>0</v>
      </c>
      <c r="X546" s="344">
        <f>IF(G546&gt;0,HLOOKUP(C546,'Utility Allowances'!$O$33:$S$34,2),0)</f>
        <v>0</v>
      </c>
      <c r="Y546" s="345">
        <f t="shared" si="115"/>
        <v>0</v>
      </c>
      <c r="Z546" s="168">
        <f t="shared" si="116"/>
        <v>0</v>
      </c>
      <c r="AA546" s="346">
        <f t="shared" si="117"/>
        <v>0</v>
      </c>
      <c r="AB546" s="344">
        <f>IF(Y546&gt;0,VLOOKUP($Y546,'Reference Data 2'!$B$7:$C$71,2),0)</f>
        <v>0</v>
      </c>
      <c r="AC546" s="347">
        <f t="shared" si="118"/>
        <v>0</v>
      </c>
      <c r="AD546" s="348">
        <f t="shared" si="119"/>
        <v>0</v>
      </c>
      <c r="AE546" s="349">
        <f>IF(Y546&gt;0,VLOOKUP($Y546,'Reference Data 2'!$B$9:$D$71,3),0)</f>
        <v>0</v>
      </c>
      <c r="AF546" s="347">
        <f t="shared" si="120"/>
        <v>0</v>
      </c>
      <c r="AG546" s="346">
        <f t="shared" si="121"/>
        <v>0</v>
      </c>
      <c r="AH546" s="350">
        <f t="shared" si="122"/>
        <v>0</v>
      </c>
      <c r="AI546" s="351">
        <f t="shared" si="123"/>
        <v>0</v>
      </c>
      <c r="AJ546" s="352">
        <f t="shared" si="124"/>
        <v>0</v>
      </c>
      <c r="AK546" s="349">
        <f>IF(AA546&gt;0,VLOOKUP(C546,'Reference Data 1'!$N$13:$O$17,2),0)</f>
        <v>0</v>
      </c>
      <c r="AL546" s="346">
        <f t="shared" si="125"/>
        <v>0</v>
      </c>
      <c r="AM546" s="353">
        <f t="shared" si="126"/>
        <v>0</v>
      </c>
      <c r="AN546" s="354">
        <f t="shared" si="127"/>
        <v>0</v>
      </c>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c r="DN546" s="23"/>
      <c r="DO546" s="23"/>
      <c r="DP546" s="23"/>
      <c r="DQ546" s="23"/>
      <c r="DR546" s="23"/>
      <c r="DS546" s="23"/>
      <c r="DT546" s="23"/>
      <c r="DU546" s="23"/>
      <c r="DV546" s="23"/>
      <c r="DW546" s="23"/>
      <c r="DX546" s="23"/>
      <c r="DY546" s="23"/>
      <c r="DZ546" s="23"/>
      <c r="EA546" s="23"/>
      <c r="EB546" s="23"/>
      <c r="EC546" s="23"/>
      <c r="ED546" s="23"/>
      <c r="EE546" s="23"/>
      <c r="EF546" s="23"/>
      <c r="EG546" s="23"/>
      <c r="EH546" s="23"/>
      <c r="EI546" s="23"/>
      <c r="EJ546" s="23"/>
      <c r="EK546" s="23"/>
      <c r="EL546" s="23"/>
      <c r="EM546" s="23"/>
      <c r="EN546" s="23"/>
      <c r="EO546" s="23"/>
      <c r="EP546" s="23"/>
      <c r="EQ546" s="23"/>
      <c r="ER546" s="23"/>
      <c r="ES546" s="23"/>
      <c r="ET546" s="23"/>
      <c r="EU546" s="23"/>
      <c r="EV546" s="23"/>
      <c r="EW546" s="23"/>
      <c r="EX546" s="23"/>
      <c r="EY546" s="23"/>
      <c r="EZ546" s="23"/>
      <c r="FA546" s="23"/>
      <c r="FB546" s="23"/>
      <c r="FC546" s="23"/>
      <c r="FD546" s="23"/>
      <c r="FE546" s="23"/>
      <c r="FF546" s="23"/>
      <c r="FG546" s="23"/>
      <c r="FH546" s="23"/>
      <c r="FI546" s="23"/>
      <c r="FJ546" s="23"/>
      <c r="FK546" s="23"/>
      <c r="FL546" s="23"/>
      <c r="FM546" s="23"/>
      <c r="FN546" s="23"/>
      <c r="FO546" s="23"/>
      <c r="FP546" s="23"/>
      <c r="FQ546" s="23"/>
      <c r="FR546" s="23"/>
      <c r="FS546" s="23"/>
      <c r="FT546" s="23"/>
      <c r="FU546" s="23"/>
      <c r="FV546" s="23"/>
      <c r="FW546" s="23"/>
      <c r="FX546" s="23"/>
      <c r="FY546" s="23"/>
      <c r="FZ546" s="23"/>
      <c r="GA546" s="23"/>
      <c r="GB546" s="23"/>
      <c r="GC546" s="23"/>
      <c r="GD546" s="23"/>
      <c r="GE546" s="23"/>
      <c r="GF546" s="23"/>
      <c r="GG546" s="23"/>
      <c r="GH546" s="23"/>
      <c r="GI546" s="23"/>
      <c r="GJ546" s="23"/>
      <c r="GK546" s="23"/>
      <c r="GL546" s="23"/>
      <c r="GM546" s="23"/>
      <c r="GN546" s="23"/>
      <c r="GO546" s="23"/>
      <c r="GP546" s="23"/>
      <c r="GQ546" s="23"/>
      <c r="GR546" s="23"/>
      <c r="GS546" s="23"/>
      <c r="GT546" s="23"/>
      <c r="GU546" s="23"/>
      <c r="GV546" s="23"/>
      <c r="GW546" s="23"/>
      <c r="GX546" s="23"/>
      <c r="GY546" s="23"/>
      <c r="GZ546" s="23"/>
      <c r="HA546" s="23"/>
      <c r="HB546" s="23"/>
      <c r="HC546" s="23"/>
      <c r="HD546" s="23"/>
      <c r="HE546" s="23"/>
      <c r="HF546" s="23"/>
      <c r="HG546" s="23"/>
      <c r="HH546" s="23"/>
      <c r="HI546" s="23"/>
      <c r="HJ546" s="23"/>
      <c r="HK546" s="23"/>
    </row>
    <row r="547" spans="1:219" ht="13.9" customHeight="1">
      <c r="A547" s="392"/>
      <c r="B547" s="160"/>
      <c r="C547" s="161"/>
      <c r="D547" s="161"/>
      <c r="E547" s="255"/>
      <c r="F547" s="396">
        <v>0</v>
      </c>
      <c r="G547" s="181"/>
      <c r="H547" s="186"/>
      <c r="I547" s="162"/>
      <c r="J547" s="163"/>
      <c r="K547" s="164"/>
      <c r="L547" s="164"/>
      <c r="M547" s="187"/>
      <c r="N547" s="458"/>
      <c r="O547" s="463"/>
      <c r="P547" s="190"/>
      <c r="Q547" s="165"/>
      <c r="R547" s="166"/>
      <c r="S547" s="191"/>
      <c r="T547" s="195"/>
      <c r="U547" s="167"/>
      <c r="V547" s="196"/>
      <c r="W547" s="199">
        <f t="shared" si="114"/>
        <v>0</v>
      </c>
      <c r="X547" s="344">
        <f>IF(G547&gt;0,HLOOKUP(C547,'Utility Allowances'!$O$33:$S$34,2),0)</f>
        <v>0</v>
      </c>
      <c r="Y547" s="345">
        <f t="shared" si="115"/>
        <v>0</v>
      </c>
      <c r="Z547" s="168">
        <f t="shared" si="116"/>
        <v>0</v>
      </c>
      <c r="AA547" s="346">
        <f t="shared" si="117"/>
        <v>0</v>
      </c>
      <c r="AB547" s="344">
        <f>IF(Y547&gt;0,VLOOKUP($Y547,'Reference Data 2'!$B$7:$C$71,2),0)</f>
        <v>0</v>
      </c>
      <c r="AC547" s="347">
        <f t="shared" si="118"/>
        <v>0</v>
      </c>
      <c r="AD547" s="348">
        <f t="shared" si="119"/>
        <v>0</v>
      </c>
      <c r="AE547" s="349">
        <f>IF(Y547&gt;0,VLOOKUP($Y547,'Reference Data 2'!$B$9:$D$71,3),0)</f>
        <v>0</v>
      </c>
      <c r="AF547" s="347">
        <f t="shared" si="120"/>
        <v>0</v>
      </c>
      <c r="AG547" s="346">
        <f t="shared" si="121"/>
        <v>0</v>
      </c>
      <c r="AH547" s="350">
        <f t="shared" si="122"/>
        <v>0</v>
      </c>
      <c r="AI547" s="351">
        <f t="shared" si="123"/>
        <v>0</v>
      </c>
      <c r="AJ547" s="352">
        <f t="shared" si="124"/>
        <v>0</v>
      </c>
      <c r="AK547" s="349">
        <f>IF(AA547&gt;0,VLOOKUP(C547,'Reference Data 1'!$N$13:$O$17,2),0)</f>
        <v>0</v>
      </c>
      <c r="AL547" s="346">
        <f t="shared" si="125"/>
        <v>0</v>
      </c>
      <c r="AM547" s="353">
        <f t="shared" si="126"/>
        <v>0</v>
      </c>
      <c r="AN547" s="354">
        <f t="shared" si="127"/>
        <v>0</v>
      </c>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c r="BU547" s="23"/>
      <c r="BV547" s="23"/>
      <c r="BW547" s="23"/>
      <c r="BX547" s="23"/>
      <c r="BY547" s="23"/>
      <c r="BZ547" s="23"/>
      <c r="CA547" s="23"/>
      <c r="CB547" s="23"/>
      <c r="CC547" s="23"/>
      <c r="CD547" s="23"/>
      <c r="CE547" s="23"/>
      <c r="CF547" s="23"/>
      <c r="CG547" s="23"/>
      <c r="CH547" s="23"/>
      <c r="CI547" s="23"/>
      <c r="CJ547" s="23"/>
      <c r="CK547" s="23"/>
      <c r="CL547" s="23"/>
      <c r="CM547" s="23"/>
      <c r="CN547" s="23"/>
      <c r="CO547" s="23"/>
      <c r="CP547" s="23"/>
      <c r="CQ547" s="23"/>
      <c r="CR547" s="23"/>
      <c r="CS547" s="23"/>
      <c r="CT547" s="23"/>
      <c r="CU547" s="23"/>
      <c r="CV547" s="23"/>
      <c r="CW547" s="23"/>
      <c r="CX547" s="23"/>
      <c r="CY547" s="23"/>
      <c r="CZ547" s="23"/>
      <c r="DA547" s="23"/>
      <c r="DB547" s="23"/>
      <c r="DC547" s="23"/>
      <c r="DD547" s="23"/>
      <c r="DE547" s="23"/>
      <c r="DF547" s="23"/>
      <c r="DG547" s="23"/>
      <c r="DH547" s="23"/>
      <c r="DI547" s="23"/>
      <c r="DJ547" s="23"/>
      <c r="DK547" s="23"/>
      <c r="DL547" s="23"/>
      <c r="DM547" s="23"/>
      <c r="DN547" s="23"/>
      <c r="DO547" s="23"/>
      <c r="DP547" s="23"/>
      <c r="DQ547" s="23"/>
      <c r="DR547" s="23"/>
      <c r="DS547" s="23"/>
      <c r="DT547" s="23"/>
      <c r="DU547" s="23"/>
      <c r="DV547" s="23"/>
      <c r="DW547" s="23"/>
      <c r="DX547" s="23"/>
      <c r="DY547" s="23"/>
      <c r="DZ547" s="23"/>
      <c r="EA547" s="23"/>
      <c r="EB547" s="23"/>
      <c r="EC547" s="23"/>
      <c r="ED547" s="23"/>
      <c r="EE547" s="23"/>
      <c r="EF547" s="23"/>
      <c r="EG547" s="23"/>
      <c r="EH547" s="23"/>
      <c r="EI547" s="23"/>
      <c r="EJ547" s="23"/>
      <c r="EK547" s="23"/>
      <c r="EL547" s="23"/>
      <c r="EM547" s="23"/>
      <c r="EN547" s="23"/>
      <c r="EO547" s="23"/>
      <c r="EP547" s="23"/>
      <c r="EQ547" s="23"/>
      <c r="ER547" s="23"/>
      <c r="ES547" s="23"/>
      <c r="ET547" s="23"/>
      <c r="EU547" s="23"/>
      <c r="EV547" s="23"/>
      <c r="EW547" s="23"/>
      <c r="EX547" s="23"/>
      <c r="EY547" s="23"/>
      <c r="EZ547" s="23"/>
      <c r="FA547" s="23"/>
      <c r="FB547" s="23"/>
      <c r="FC547" s="23"/>
      <c r="FD547" s="23"/>
      <c r="FE547" s="23"/>
      <c r="FF547" s="23"/>
      <c r="FG547" s="23"/>
      <c r="FH547" s="23"/>
      <c r="FI547" s="23"/>
      <c r="FJ547" s="23"/>
      <c r="FK547" s="23"/>
      <c r="FL547" s="23"/>
      <c r="FM547" s="23"/>
      <c r="FN547" s="23"/>
      <c r="FO547" s="23"/>
      <c r="FP547" s="23"/>
      <c r="FQ547" s="23"/>
      <c r="FR547" s="23"/>
      <c r="FS547" s="23"/>
      <c r="FT547" s="23"/>
      <c r="FU547" s="23"/>
      <c r="FV547" s="23"/>
      <c r="FW547" s="23"/>
      <c r="FX547" s="23"/>
      <c r="FY547" s="23"/>
      <c r="FZ547" s="23"/>
      <c r="GA547" s="23"/>
      <c r="GB547" s="23"/>
      <c r="GC547" s="23"/>
      <c r="GD547" s="23"/>
      <c r="GE547" s="23"/>
      <c r="GF547" s="23"/>
      <c r="GG547" s="23"/>
      <c r="GH547" s="23"/>
      <c r="GI547" s="23"/>
      <c r="GJ547" s="23"/>
      <c r="GK547" s="23"/>
      <c r="GL547" s="23"/>
      <c r="GM547" s="23"/>
      <c r="GN547" s="23"/>
      <c r="GO547" s="23"/>
      <c r="GP547" s="23"/>
      <c r="GQ547" s="23"/>
      <c r="GR547" s="23"/>
      <c r="GS547" s="23"/>
      <c r="GT547" s="23"/>
      <c r="GU547" s="23"/>
      <c r="GV547" s="23"/>
      <c r="GW547" s="23"/>
      <c r="GX547" s="23"/>
      <c r="GY547" s="23"/>
      <c r="GZ547" s="23"/>
      <c r="HA547" s="23"/>
      <c r="HB547" s="23"/>
      <c r="HC547" s="23"/>
      <c r="HD547" s="23"/>
      <c r="HE547" s="23"/>
      <c r="HF547" s="23"/>
      <c r="HG547" s="23"/>
      <c r="HH547" s="23"/>
      <c r="HI547" s="23"/>
      <c r="HJ547" s="23"/>
      <c r="HK547" s="23"/>
    </row>
    <row r="548" spans="1:219" ht="13.9" customHeight="1">
      <c r="A548" s="392"/>
      <c r="B548" s="160"/>
      <c r="C548" s="161"/>
      <c r="D548" s="161"/>
      <c r="E548" s="255"/>
      <c r="F548" s="396">
        <v>0</v>
      </c>
      <c r="G548" s="181"/>
      <c r="H548" s="186"/>
      <c r="I548" s="162"/>
      <c r="J548" s="163"/>
      <c r="K548" s="164"/>
      <c r="L548" s="164"/>
      <c r="M548" s="187"/>
      <c r="N548" s="458"/>
      <c r="O548" s="463"/>
      <c r="P548" s="190"/>
      <c r="Q548" s="165"/>
      <c r="R548" s="166"/>
      <c r="S548" s="191"/>
      <c r="T548" s="195"/>
      <c r="U548" s="167"/>
      <c r="V548" s="196"/>
      <c r="W548" s="199">
        <f t="shared" si="114"/>
        <v>0</v>
      </c>
      <c r="X548" s="344">
        <f>IF(G548&gt;0,HLOOKUP(C548,'Utility Allowances'!$O$33:$S$34,2),0)</f>
        <v>0</v>
      </c>
      <c r="Y548" s="345">
        <f t="shared" si="115"/>
        <v>0</v>
      </c>
      <c r="Z548" s="168">
        <f t="shared" si="116"/>
        <v>0</v>
      </c>
      <c r="AA548" s="346">
        <f t="shared" si="117"/>
        <v>0</v>
      </c>
      <c r="AB548" s="344">
        <f>IF(Y548&gt;0,VLOOKUP($Y548,'Reference Data 2'!$B$7:$C$71,2),0)</f>
        <v>0</v>
      </c>
      <c r="AC548" s="347">
        <f t="shared" si="118"/>
        <v>0</v>
      </c>
      <c r="AD548" s="348">
        <f t="shared" si="119"/>
        <v>0</v>
      </c>
      <c r="AE548" s="349">
        <f>IF(Y548&gt;0,VLOOKUP($Y548,'Reference Data 2'!$B$9:$D$71,3),0)</f>
        <v>0</v>
      </c>
      <c r="AF548" s="347">
        <f t="shared" si="120"/>
        <v>0</v>
      </c>
      <c r="AG548" s="346">
        <f t="shared" si="121"/>
        <v>0</v>
      </c>
      <c r="AH548" s="350">
        <f t="shared" si="122"/>
        <v>0</v>
      </c>
      <c r="AI548" s="351">
        <f t="shared" si="123"/>
        <v>0</v>
      </c>
      <c r="AJ548" s="352">
        <f t="shared" si="124"/>
        <v>0</v>
      </c>
      <c r="AK548" s="349">
        <f>IF(AA548&gt;0,VLOOKUP(C548,'Reference Data 1'!$N$13:$O$17,2),0)</f>
        <v>0</v>
      </c>
      <c r="AL548" s="346">
        <f t="shared" si="125"/>
        <v>0</v>
      </c>
      <c r="AM548" s="353">
        <f t="shared" si="126"/>
        <v>0</v>
      </c>
      <c r="AN548" s="354">
        <f t="shared" si="127"/>
        <v>0</v>
      </c>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c r="BO548" s="23"/>
      <c r="BP548" s="23"/>
      <c r="BQ548" s="23"/>
      <c r="BR548" s="23"/>
      <c r="BS548" s="23"/>
      <c r="BT548" s="23"/>
      <c r="BU548" s="23"/>
      <c r="BV548" s="23"/>
      <c r="BW548" s="23"/>
      <c r="BX548" s="23"/>
      <c r="BY548" s="23"/>
      <c r="BZ548" s="23"/>
      <c r="CA548" s="23"/>
      <c r="CB548" s="23"/>
      <c r="CC548" s="23"/>
      <c r="CD548" s="23"/>
      <c r="CE548" s="23"/>
      <c r="CF548" s="23"/>
      <c r="CG548" s="23"/>
      <c r="CH548" s="23"/>
      <c r="CI548" s="23"/>
      <c r="CJ548" s="23"/>
      <c r="CK548" s="23"/>
      <c r="CL548" s="23"/>
      <c r="CM548" s="23"/>
      <c r="CN548" s="23"/>
      <c r="CO548" s="23"/>
      <c r="CP548" s="23"/>
      <c r="CQ548" s="23"/>
      <c r="CR548" s="23"/>
      <c r="CS548" s="23"/>
      <c r="CT548" s="23"/>
      <c r="CU548" s="23"/>
      <c r="CV548" s="23"/>
      <c r="CW548" s="23"/>
      <c r="CX548" s="23"/>
      <c r="CY548" s="23"/>
      <c r="CZ548" s="23"/>
      <c r="DA548" s="23"/>
      <c r="DB548" s="23"/>
      <c r="DC548" s="23"/>
      <c r="DD548" s="23"/>
      <c r="DE548" s="23"/>
      <c r="DF548" s="23"/>
      <c r="DG548" s="23"/>
      <c r="DH548" s="23"/>
      <c r="DI548" s="23"/>
      <c r="DJ548" s="23"/>
      <c r="DK548" s="23"/>
      <c r="DL548" s="23"/>
      <c r="DM548" s="23"/>
      <c r="DN548" s="23"/>
      <c r="DO548" s="23"/>
      <c r="DP548" s="23"/>
      <c r="DQ548" s="23"/>
      <c r="DR548" s="23"/>
      <c r="DS548" s="23"/>
      <c r="DT548" s="23"/>
      <c r="DU548" s="23"/>
      <c r="DV548" s="23"/>
      <c r="DW548" s="23"/>
      <c r="DX548" s="23"/>
      <c r="DY548" s="23"/>
      <c r="DZ548" s="23"/>
      <c r="EA548" s="23"/>
      <c r="EB548" s="23"/>
      <c r="EC548" s="23"/>
      <c r="ED548" s="23"/>
      <c r="EE548" s="23"/>
      <c r="EF548" s="23"/>
      <c r="EG548" s="23"/>
      <c r="EH548" s="23"/>
      <c r="EI548" s="23"/>
      <c r="EJ548" s="23"/>
      <c r="EK548" s="23"/>
      <c r="EL548" s="23"/>
      <c r="EM548" s="23"/>
      <c r="EN548" s="23"/>
      <c r="EO548" s="23"/>
      <c r="EP548" s="23"/>
      <c r="EQ548" s="23"/>
      <c r="ER548" s="23"/>
      <c r="ES548" s="23"/>
      <c r="ET548" s="23"/>
      <c r="EU548" s="23"/>
      <c r="EV548" s="23"/>
      <c r="EW548" s="23"/>
      <c r="EX548" s="23"/>
      <c r="EY548" s="23"/>
      <c r="EZ548" s="23"/>
      <c r="FA548" s="23"/>
      <c r="FB548" s="23"/>
      <c r="FC548" s="23"/>
      <c r="FD548" s="23"/>
      <c r="FE548" s="23"/>
      <c r="FF548" s="23"/>
      <c r="FG548" s="23"/>
      <c r="FH548" s="23"/>
      <c r="FI548" s="23"/>
      <c r="FJ548" s="23"/>
      <c r="FK548" s="23"/>
      <c r="FL548" s="23"/>
      <c r="FM548" s="23"/>
      <c r="FN548" s="23"/>
      <c r="FO548" s="23"/>
      <c r="FP548" s="23"/>
      <c r="FQ548" s="23"/>
      <c r="FR548" s="23"/>
      <c r="FS548" s="23"/>
      <c r="FT548" s="23"/>
      <c r="FU548" s="23"/>
      <c r="FV548" s="23"/>
      <c r="FW548" s="23"/>
      <c r="FX548" s="23"/>
      <c r="FY548" s="23"/>
      <c r="FZ548" s="23"/>
      <c r="GA548" s="23"/>
      <c r="GB548" s="23"/>
      <c r="GC548" s="23"/>
      <c r="GD548" s="23"/>
      <c r="GE548" s="23"/>
      <c r="GF548" s="23"/>
      <c r="GG548" s="23"/>
      <c r="GH548" s="23"/>
      <c r="GI548" s="23"/>
      <c r="GJ548" s="23"/>
      <c r="GK548" s="23"/>
      <c r="GL548" s="23"/>
      <c r="GM548" s="23"/>
      <c r="GN548" s="23"/>
      <c r="GO548" s="23"/>
      <c r="GP548" s="23"/>
      <c r="GQ548" s="23"/>
      <c r="GR548" s="23"/>
      <c r="GS548" s="23"/>
      <c r="GT548" s="23"/>
      <c r="GU548" s="23"/>
      <c r="GV548" s="23"/>
      <c r="GW548" s="23"/>
      <c r="GX548" s="23"/>
      <c r="GY548" s="23"/>
      <c r="GZ548" s="23"/>
      <c r="HA548" s="23"/>
      <c r="HB548" s="23"/>
      <c r="HC548" s="23"/>
      <c r="HD548" s="23"/>
      <c r="HE548" s="23"/>
      <c r="HF548" s="23"/>
      <c r="HG548" s="23"/>
      <c r="HH548" s="23"/>
      <c r="HI548" s="23"/>
      <c r="HJ548" s="23"/>
      <c r="HK548" s="23"/>
    </row>
    <row r="549" spans="1:219" ht="13.9" customHeight="1">
      <c r="A549" s="392"/>
      <c r="B549" s="160"/>
      <c r="C549" s="161"/>
      <c r="D549" s="161"/>
      <c r="E549" s="255"/>
      <c r="F549" s="396">
        <v>0</v>
      </c>
      <c r="G549" s="181"/>
      <c r="H549" s="186"/>
      <c r="I549" s="162"/>
      <c r="J549" s="163"/>
      <c r="K549" s="164"/>
      <c r="L549" s="164"/>
      <c r="M549" s="187"/>
      <c r="N549" s="458"/>
      <c r="O549" s="463"/>
      <c r="P549" s="190"/>
      <c r="Q549" s="165"/>
      <c r="R549" s="166"/>
      <c r="S549" s="191"/>
      <c r="T549" s="195"/>
      <c r="U549" s="167"/>
      <c r="V549" s="196"/>
      <c r="W549" s="199">
        <f t="shared" si="114"/>
        <v>0</v>
      </c>
      <c r="X549" s="344">
        <f>IF(G549&gt;0,HLOOKUP(C549,'Utility Allowances'!$O$33:$S$34,2),0)</f>
        <v>0</v>
      </c>
      <c r="Y549" s="345">
        <f t="shared" si="115"/>
        <v>0</v>
      </c>
      <c r="Z549" s="168">
        <f t="shared" si="116"/>
        <v>0</v>
      </c>
      <c r="AA549" s="346">
        <f t="shared" si="117"/>
        <v>0</v>
      </c>
      <c r="AB549" s="344">
        <f>IF(Y549&gt;0,VLOOKUP($Y549,'Reference Data 2'!$B$7:$C$71,2),0)</f>
        <v>0</v>
      </c>
      <c r="AC549" s="347">
        <f t="shared" si="118"/>
        <v>0</v>
      </c>
      <c r="AD549" s="348">
        <f t="shared" si="119"/>
        <v>0</v>
      </c>
      <c r="AE549" s="349">
        <f>IF(Y549&gt;0,VLOOKUP($Y549,'Reference Data 2'!$B$9:$D$71,3),0)</f>
        <v>0</v>
      </c>
      <c r="AF549" s="347">
        <f t="shared" si="120"/>
        <v>0</v>
      </c>
      <c r="AG549" s="346">
        <f t="shared" si="121"/>
        <v>0</v>
      </c>
      <c r="AH549" s="350">
        <f t="shared" si="122"/>
        <v>0</v>
      </c>
      <c r="AI549" s="351">
        <f t="shared" si="123"/>
        <v>0</v>
      </c>
      <c r="AJ549" s="352">
        <f t="shared" si="124"/>
        <v>0</v>
      </c>
      <c r="AK549" s="349">
        <f>IF(AA549&gt;0,VLOOKUP(C549,'Reference Data 1'!$N$13:$O$17,2),0)</f>
        <v>0</v>
      </c>
      <c r="AL549" s="346">
        <f t="shared" si="125"/>
        <v>0</v>
      </c>
      <c r="AM549" s="353">
        <f t="shared" si="126"/>
        <v>0</v>
      </c>
      <c r="AN549" s="354">
        <f t="shared" si="127"/>
        <v>0</v>
      </c>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c r="BU549" s="23"/>
      <c r="BV549" s="23"/>
      <c r="BW549" s="23"/>
      <c r="BX549" s="23"/>
      <c r="BY549" s="23"/>
      <c r="BZ549" s="23"/>
      <c r="CA549" s="23"/>
      <c r="CB549" s="23"/>
      <c r="CC549" s="23"/>
      <c r="CD549" s="23"/>
      <c r="CE549" s="23"/>
      <c r="CF549" s="23"/>
      <c r="CG549" s="23"/>
      <c r="CH549" s="23"/>
      <c r="CI549" s="23"/>
      <c r="CJ549" s="23"/>
      <c r="CK549" s="23"/>
      <c r="CL549" s="23"/>
      <c r="CM549" s="23"/>
      <c r="CN549" s="23"/>
      <c r="CO549" s="23"/>
      <c r="CP549" s="23"/>
      <c r="CQ549" s="23"/>
      <c r="CR549" s="23"/>
      <c r="CS549" s="23"/>
      <c r="CT549" s="23"/>
      <c r="CU549" s="23"/>
      <c r="CV549" s="23"/>
      <c r="CW549" s="23"/>
      <c r="CX549" s="23"/>
      <c r="CY549" s="23"/>
      <c r="CZ549" s="23"/>
      <c r="DA549" s="23"/>
      <c r="DB549" s="23"/>
      <c r="DC549" s="23"/>
      <c r="DD549" s="23"/>
      <c r="DE549" s="23"/>
      <c r="DF549" s="23"/>
      <c r="DG549" s="23"/>
      <c r="DH549" s="23"/>
      <c r="DI549" s="23"/>
      <c r="DJ549" s="23"/>
      <c r="DK549" s="23"/>
      <c r="DL549" s="23"/>
      <c r="DM549" s="23"/>
      <c r="DN549" s="23"/>
      <c r="DO549" s="23"/>
      <c r="DP549" s="23"/>
      <c r="DQ549" s="23"/>
      <c r="DR549" s="23"/>
      <c r="DS549" s="23"/>
      <c r="DT549" s="23"/>
      <c r="DU549" s="23"/>
      <c r="DV549" s="23"/>
      <c r="DW549" s="23"/>
      <c r="DX549" s="23"/>
      <c r="DY549" s="23"/>
      <c r="DZ549" s="23"/>
      <c r="EA549" s="23"/>
      <c r="EB549" s="23"/>
      <c r="EC549" s="23"/>
      <c r="ED549" s="23"/>
      <c r="EE549" s="23"/>
      <c r="EF549" s="23"/>
      <c r="EG549" s="23"/>
      <c r="EH549" s="23"/>
      <c r="EI549" s="23"/>
      <c r="EJ549" s="23"/>
      <c r="EK549" s="23"/>
      <c r="EL549" s="23"/>
      <c r="EM549" s="23"/>
      <c r="EN549" s="23"/>
      <c r="EO549" s="23"/>
      <c r="EP549" s="23"/>
      <c r="EQ549" s="23"/>
      <c r="ER549" s="23"/>
      <c r="ES549" s="23"/>
      <c r="ET549" s="23"/>
      <c r="EU549" s="23"/>
      <c r="EV549" s="23"/>
      <c r="EW549" s="23"/>
      <c r="EX549" s="23"/>
      <c r="EY549" s="23"/>
      <c r="EZ549" s="23"/>
      <c r="FA549" s="23"/>
      <c r="FB549" s="23"/>
      <c r="FC549" s="23"/>
      <c r="FD549" s="23"/>
      <c r="FE549" s="23"/>
      <c r="FF549" s="23"/>
      <c r="FG549" s="23"/>
      <c r="FH549" s="23"/>
      <c r="FI549" s="23"/>
      <c r="FJ549" s="23"/>
      <c r="FK549" s="23"/>
      <c r="FL549" s="23"/>
      <c r="FM549" s="23"/>
      <c r="FN549" s="23"/>
      <c r="FO549" s="23"/>
      <c r="FP549" s="23"/>
      <c r="FQ549" s="23"/>
      <c r="FR549" s="23"/>
      <c r="FS549" s="23"/>
      <c r="FT549" s="23"/>
      <c r="FU549" s="23"/>
      <c r="FV549" s="23"/>
      <c r="FW549" s="23"/>
      <c r="FX549" s="23"/>
      <c r="FY549" s="23"/>
      <c r="FZ549" s="23"/>
      <c r="GA549" s="23"/>
      <c r="GB549" s="23"/>
      <c r="GC549" s="23"/>
      <c r="GD549" s="23"/>
      <c r="GE549" s="23"/>
      <c r="GF549" s="23"/>
      <c r="GG549" s="23"/>
      <c r="GH549" s="23"/>
      <c r="GI549" s="23"/>
      <c r="GJ549" s="23"/>
      <c r="GK549" s="23"/>
      <c r="GL549" s="23"/>
      <c r="GM549" s="23"/>
      <c r="GN549" s="23"/>
      <c r="GO549" s="23"/>
      <c r="GP549" s="23"/>
      <c r="GQ549" s="23"/>
      <c r="GR549" s="23"/>
      <c r="GS549" s="23"/>
      <c r="GT549" s="23"/>
      <c r="GU549" s="23"/>
      <c r="GV549" s="23"/>
      <c r="GW549" s="23"/>
      <c r="GX549" s="23"/>
      <c r="GY549" s="23"/>
      <c r="GZ549" s="23"/>
      <c r="HA549" s="23"/>
      <c r="HB549" s="23"/>
      <c r="HC549" s="23"/>
      <c r="HD549" s="23"/>
      <c r="HE549" s="23"/>
      <c r="HF549" s="23"/>
      <c r="HG549" s="23"/>
      <c r="HH549" s="23"/>
      <c r="HI549" s="23"/>
      <c r="HJ549" s="23"/>
      <c r="HK549" s="23"/>
    </row>
    <row r="550" spans="1:219" ht="13.9" customHeight="1">
      <c r="A550" s="392"/>
      <c r="B550" s="160"/>
      <c r="C550" s="161"/>
      <c r="D550" s="161"/>
      <c r="E550" s="255"/>
      <c r="F550" s="396">
        <v>0</v>
      </c>
      <c r="G550" s="181"/>
      <c r="H550" s="186"/>
      <c r="I550" s="162"/>
      <c r="J550" s="163"/>
      <c r="K550" s="164"/>
      <c r="L550" s="164"/>
      <c r="M550" s="187"/>
      <c r="N550" s="458"/>
      <c r="O550" s="463"/>
      <c r="P550" s="190"/>
      <c r="Q550" s="165"/>
      <c r="R550" s="166"/>
      <c r="S550" s="191"/>
      <c r="T550" s="195"/>
      <c r="U550" s="167"/>
      <c r="V550" s="196"/>
      <c r="W550" s="199">
        <f t="shared" si="114"/>
        <v>0</v>
      </c>
      <c r="X550" s="344">
        <f>IF(G550&gt;0,HLOOKUP(C550,'Utility Allowances'!$O$33:$S$34,2),0)</f>
        <v>0</v>
      </c>
      <c r="Y550" s="345">
        <f t="shared" si="115"/>
        <v>0</v>
      </c>
      <c r="Z550" s="168">
        <f t="shared" si="116"/>
        <v>0</v>
      </c>
      <c r="AA550" s="346">
        <f t="shared" si="117"/>
        <v>0</v>
      </c>
      <c r="AB550" s="344">
        <f>IF(Y550&gt;0,VLOOKUP($Y550,'Reference Data 2'!$B$7:$C$71,2),0)</f>
        <v>0</v>
      </c>
      <c r="AC550" s="347">
        <f t="shared" si="118"/>
        <v>0</v>
      </c>
      <c r="AD550" s="348">
        <f t="shared" si="119"/>
        <v>0</v>
      </c>
      <c r="AE550" s="349">
        <f>IF(Y550&gt;0,VLOOKUP($Y550,'Reference Data 2'!$B$9:$D$71,3),0)</f>
        <v>0</v>
      </c>
      <c r="AF550" s="347">
        <f t="shared" si="120"/>
        <v>0</v>
      </c>
      <c r="AG550" s="346">
        <f t="shared" si="121"/>
        <v>0</v>
      </c>
      <c r="AH550" s="350">
        <f t="shared" si="122"/>
        <v>0</v>
      </c>
      <c r="AI550" s="351">
        <f t="shared" si="123"/>
        <v>0</v>
      </c>
      <c r="AJ550" s="352">
        <f t="shared" si="124"/>
        <v>0</v>
      </c>
      <c r="AK550" s="349">
        <f>IF(AA550&gt;0,VLOOKUP(C550,'Reference Data 1'!$N$13:$O$17,2),0)</f>
        <v>0</v>
      </c>
      <c r="AL550" s="346">
        <f t="shared" si="125"/>
        <v>0</v>
      </c>
      <c r="AM550" s="353">
        <f t="shared" si="126"/>
        <v>0</v>
      </c>
      <c r="AN550" s="354">
        <f t="shared" si="127"/>
        <v>0</v>
      </c>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c r="BO550" s="23"/>
      <c r="BP550" s="23"/>
      <c r="BQ550" s="23"/>
      <c r="BR550" s="23"/>
      <c r="BS550" s="23"/>
      <c r="BT550" s="23"/>
      <c r="BU550" s="23"/>
      <c r="BV550" s="23"/>
      <c r="BW550" s="23"/>
      <c r="BX550" s="23"/>
      <c r="BY550" s="23"/>
      <c r="BZ550" s="23"/>
      <c r="CA550" s="23"/>
      <c r="CB550" s="23"/>
      <c r="CC550" s="23"/>
      <c r="CD550" s="23"/>
      <c r="CE550" s="23"/>
      <c r="CF550" s="23"/>
      <c r="CG550" s="23"/>
      <c r="CH550" s="23"/>
      <c r="CI550" s="23"/>
      <c r="CJ550" s="23"/>
      <c r="CK550" s="23"/>
      <c r="CL550" s="23"/>
      <c r="CM550" s="23"/>
      <c r="CN550" s="23"/>
      <c r="CO550" s="23"/>
      <c r="CP550" s="23"/>
      <c r="CQ550" s="23"/>
      <c r="CR550" s="23"/>
      <c r="CS550" s="23"/>
      <c r="CT550" s="23"/>
      <c r="CU550" s="23"/>
      <c r="CV550" s="23"/>
      <c r="CW550" s="23"/>
      <c r="CX550" s="23"/>
      <c r="CY550" s="23"/>
      <c r="CZ550" s="23"/>
      <c r="DA550" s="23"/>
      <c r="DB550" s="23"/>
      <c r="DC550" s="23"/>
      <c r="DD550" s="23"/>
      <c r="DE550" s="23"/>
      <c r="DF550" s="23"/>
      <c r="DG550" s="23"/>
      <c r="DH550" s="23"/>
      <c r="DI550" s="23"/>
      <c r="DJ550" s="23"/>
      <c r="DK550" s="23"/>
      <c r="DL550" s="23"/>
      <c r="DM550" s="23"/>
      <c r="DN550" s="23"/>
      <c r="DO550" s="23"/>
      <c r="DP550" s="23"/>
      <c r="DQ550" s="23"/>
      <c r="DR550" s="23"/>
      <c r="DS550" s="23"/>
      <c r="DT550" s="23"/>
      <c r="DU550" s="23"/>
      <c r="DV550" s="23"/>
      <c r="DW550" s="23"/>
      <c r="DX550" s="23"/>
      <c r="DY550" s="23"/>
      <c r="DZ550" s="23"/>
      <c r="EA550" s="23"/>
      <c r="EB550" s="23"/>
      <c r="EC550" s="23"/>
      <c r="ED550" s="23"/>
      <c r="EE550" s="23"/>
      <c r="EF550" s="23"/>
      <c r="EG550" s="23"/>
      <c r="EH550" s="23"/>
      <c r="EI550" s="23"/>
      <c r="EJ550" s="23"/>
      <c r="EK550" s="23"/>
      <c r="EL550" s="23"/>
      <c r="EM550" s="23"/>
      <c r="EN550" s="23"/>
      <c r="EO550" s="23"/>
      <c r="EP550" s="23"/>
      <c r="EQ550" s="23"/>
      <c r="ER550" s="23"/>
      <c r="ES550" s="23"/>
      <c r="ET550" s="23"/>
      <c r="EU550" s="23"/>
      <c r="EV550" s="23"/>
      <c r="EW550" s="23"/>
      <c r="EX550" s="23"/>
      <c r="EY550" s="23"/>
      <c r="EZ550" s="23"/>
      <c r="FA550" s="23"/>
      <c r="FB550" s="23"/>
      <c r="FC550" s="23"/>
      <c r="FD550" s="23"/>
      <c r="FE550" s="23"/>
      <c r="FF550" s="23"/>
      <c r="FG550" s="23"/>
      <c r="FH550" s="23"/>
      <c r="FI550" s="23"/>
      <c r="FJ550" s="23"/>
      <c r="FK550" s="23"/>
      <c r="FL550" s="23"/>
      <c r="FM550" s="23"/>
      <c r="FN550" s="23"/>
      <c r="FO550" s="23"/>
      <c r="FP550" s="23"/>
      <c r="FQ550" s="23"/>
      <c r="FR550" s="23"/>
      <c r="FS550" s="23"/>
      <c r="FT550" s="23"/>
      <c r="FU550" s="23"/>
      <c r="FV550" s="23"/>
      <c r="FW550" s="23"/>
      <c r="FX550" s="23"/>
      <c r="FY550" s="23"/>
      <c r="FZ550" s="23"/>
      <c r="GA550" s="23"/>
      <c r="GB550" s="23"/>
      <c r="GC550" s="23"/>
      <c r="GD550" s="23"/>
      <c r="GE550" s="23"/>
      <c r="GF550" s="23"/>
      <c r="GG550" s="23"/>
      <c r="GH550" s="23"/>
      <c r="GI550" s="23"/>
      <c r="GJ550" s="23"/>
      <c r="GK550" s="23"/>
      <c r="GL550" s="23"/>
      <c r="GM550" s="23"/>
      <c r="GN550" s="23"/>
      <c r="GO550" s="23"/>
      <c r="GP550" s="23"/>
      <c r="GQ550" s="23"/>
      <c r="GR550" s="23"/>
      <c r="GS550" s="23"/>
      <c r="GT550" s="23"/>
      <c r="GU550" s="23"/>
      <c r="GV550" s="23"/>
      <c r="GW550" s="23"/>
      <c r="GX550" s="23"/>
      <c r="GY550" s="23"/>
      <c r="GZ550" s="23"/>
      <c r="HA550" s="23"/>
      <c r="HB550" s="23"/>
      <c r="HC550" s="23"/>
      <c r="HD550" s="23"/>
      <c r="HE550" s="23"/>
      <c r="HF550" s="23"/>
      <c r="HG550" s="23"/>
      <c r="HH550" s="23"/>
      <c r="HI550" s="23"/>
      <c r="HJ550" s="23"/>
      <c r="HK550" s="23"/>
    </row>
    <row r="551" spans="1:219" ht="13.9" customHeight="1">
      <c r="A551" s="392"/>
      <c r="B551" s="160"/>
      <c r="C551" s="161"/>
      <c r="D551" s="161"/>
      <c r="E551" s="255"/>
      <c r="F551" s="396">
        <v>0</v>
      </c>
      <c r="G551" s="181"/>
      <c r="H551" s="186"/>
      <c r="I551" s="162"/>
      <c r="J551" s="163"/>
      <c r="K551" s="164"/>
      <c r="L551" s="164"/>
      <c r="M551" s="187"/>
      <c r="N551" s="458"/>
      <c r="O551" s="463"/>
      <c r="P551" s="190"/>
      <c r="Q551" s="165"/>
      <c r="R551" s="166"/>
      <c r="S551" s="191"/>
      <c r="T551" s="195"/>
      <c r="U551" s="167"/>
      <c r="V551" s="196"/>
      <c r="W551" s="199">
        <f t="shared" si="114"/>
        <v>0</v>
      </c>
      <c r="X551" s="344">
        <f>IF(G551&gt;0,HLOOKUP(C551,'Utility Allowances'!$O$33:$S$34,2),0)</f>
        <v>0</v>
      </c>
      <c r="Y551" s="345">
        <f t="shared" si="115"/>
        <v>0</v>
      </c>
      <c r="Z551" s="168">
        <f t="shared" si="116"/>
        <v>0</v>
      </c>
      <c r="AA551" s="346">
        <f t="shared" si="117"/>
        <v>0</v>
      </c>
      <c r="AB551" s="344">
        <f>IF(Y551&gt;0,VLOOKUP($Y551,'Reference Data 2'!$B$7:$C$71,2),0)</f>
        <v>0</v>
      </c>
      <c r="AC551" s="347">
        <f t="shared" si="118"/>
        <v>0</v>
      </c>
      <c r="AD551" s="348">
        <f t="shared" si="119"/>
        <v>0</v>
      </c>
      <c r="AE551" s="349">
        <f>IF(Y551&gt;0,VLOOKUP($Y551,'Reference Data 2'!$B$9:$D$71,3),0)</f>
        <v>0</v>
      </c>
      <c r="AF551" s="347">
        <f t="shared" si="120"/>
        <v>0</v>
      </c>
      <c r="AG551" s="346">
        <f t="shared" si="121"/>
        <v>0</v>
      </c>
      <c r="AH551" s="350">
        <f t="shared" si="122"/>
        <v>0</v>
      </c>
      <c r="AI551" s="351">
        <f t="shared" si="123"/>
        <v>0</v>
      </c>
      <c r="AJ551" s="352">
        <f t="shared" si="124"/>
        <v>0</v>
      </c>
      <c r="AK551" s="349">
        <f>IF(AA551&gt;0,VLOOKUP(C551,'Reference Data 1'!$N$13:$O$17,2),0)</f>
        <v>0</v>
      </c>
      <c r="AL551" s="346">
        <f t="shared" si="125"/>
        <v>0</v>
      </c>
      <c r="AM551" s="353">
        <f t="shared" si="126"/>
        <v>0</v>
      </c>
      <c r="AN551" s="354">
        <f t="shared" si="127"/>
        <v>0</v>
      </c>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c r="BO551" s="23"/>
      <c r="BP551" s="23"/>
      <c r="BQ551" s="23"/>
      <c r="BR551" s="23"/>
      <c r="BS551" s="23"/>
      <c r="BT551" s="23"/>
      <c r="BU551" s="23"/>
      <c r="BV551" s="23"/>
      <c r="BW551" s="23"/>
      <c r="BX551" s="23"/>
      <c r="BY551" s="23"/>
      <c r="BZ551" s="23"/>
      <c r="CA551" s="23"/>
      <c r="CB551" s="23"/>
      <c r="CC551" s="23"/>
      <c r="CD551" s="23"/>
      <c r="CE551" s="23"/>
      <c r="CF551" s="23"/>
      <c r="CG551" s="23"/>
      <c r="CH551" s="23"/>
      <c r="CI551" s="23"/>
      <c r="CJ551" s="23"/>
      <c r="CK551" s="23"/>
      <c r="CL551" s="23"/>
      <c r="CM551" s="23"/>
      <c r="CN551" s="23"/>
      <c r="CO551" s="23"/>
      <c r="CP551" s="23"/>
      <c r="CQ551" s="23"/>
      <c r="CR551" s="23"/>
      <c r="CS551" s="23"/>
      <c r="CT551" s="23"/>
      <c r="CU551" s="23"/>
      <c r="CV551" s="23"/>
      <c r="CW551" s="23"/>
      <c r="CX551" s="23"/>
      <c r="CY551" s="23"/>
      <c r="CZ551" s="23"/>
      <c r="DA551" s="23"/>
      <c r="DB551" s="23"/>
      <c r="DC551" s="23"/>
      <c r="DD551" s="23"/>
      <c r="DE551" s="23"/>
      <c r="DF551" s="23"/>
      <c r="DG551" s="23"/>
      <c r="DH551" s="23"/>
      <c r="DI551" s="23"/>
      <c r="DJ551" s="23"/>
      <c r="DK551" s="23"/>
      <c r="DL551" s="23"/>
      <c r="DM551" s="23"/>
      <c r="DN551" s="23"/>
      <c r="DO551" s="23"/>
      <c r="DP551" s="23"/>
      <c r="DQ551" s="23"/>
      <c r="DR551" s="23"/>
      <c r="DS551" s="23"/>
      <c r="DT551" s="23"/>
      <c r="DU551" s="23"/>
      <c r="DV551" s="23"/>
      <c r="DW551" s="23"/>
      <c r="DX551" s="23"/>
      <c r="DY551" s="23"/>
      <c r="DZ551" s="23"/>
      <c r="EA551" s="23"/>
      <c r="EB551" s="23"/>
      <c r="EC551" s="23"/>
      <c r="ED551" s="23"/>
      <c r="EE551" s="23"/>
      <c r="EF551" s="23"/>
      <c r="EG551" s="23"/>
      <c r="EH551" s="23"/>
      <c r="EI551" s="23"/>
      <c r="EJ551" s="23"/>
      <c r="EK551" s="23"/>
      <c r="EL551" s="23"/>
      <c r="EM551" s="23"/>
      <c r="EN551" s="23"/>
      <c r="EO551" s="23"/>
      <c r="EP551" s="23"/>
      <c r="EQ551" s="23"/>
      <c r="ER551" s="23"/>
      <c r="ES551" s="23"/>
      <c r="ET551" s="23"/>
      <c r="EU551" s="23"/>
      <c r="EV551" s="23"/>
      <c r="EW551" s="23"/>
      <c r="EX551" s="23"/>
      <c r="EY551" s="23"/>
      <c r="EZ551" s="23"/>
      <c r="FA551" s="23"/>
      <c r="FB551" s="23"/>
      <c r="FC551" s="23"/>
      <c r="FD551" s="23"/>
      <c r="FE551" s="23"/>
      <c r="FF551" s="23"/>
      <c r="FG551" s="23"/>
      <c r="FH551" s="23"/>
      <c r="FI551" s="23"/>
      <c r="FJ551" s="23"/>
      <c r="FK551" s="23"/>
      <c r="FL551" s="23"/>
      <c r="FM551" s="23"/>
      <c r="FN551" s="23"/>
      <c r="FO551" s="23"/>
      <c r="FP551" s="23"/>
      <c r="FQ551" s="23"/>
      <c r="FR551" s="23"/>
      <c r="FS551" s="23"/>
      <c r="FT551" s="23"/>
      <c r="FU551" s="23"/>
      <c r="FV551" s="23"/>
      <c r="FW551" s="23"/>
      <c r="FX551" s="23"/>
      <c r="FY551" s="23"/>
      <c r="FZ551" s="23"/>
      <c r="GA551" s="23"/>
      <c r="GB551" s="23"/>
      <c r="GC551" s="23"/>
      <c r="GD551" s="23"/>
      <c r="GE551" s="23"/>
      <c r="GF551" s="23"/>
      <c r="GG551" s="23"/>
      <c r="GH551" s="23"/>
      <c r="GI551" s="23"/>
      <c r="GJ551" s="23"/>
      <c r="GK551" s="23"/>
      <c r="GL551" s="23"/>
      <c r="GM551" s="23"/>
      <c r="GN551" s="23"/>
      <c r="GO551" s="23"/>
      <c r="GP551" s="23"/>
      <c r="GQ551" s="23"/>
      <c r="GR551" s="23"/>
      <c r="GS551" s="23"/>
      <c r="GT551" s="23"/>
      <c r="GU551" s="23"/>
      <c r="GV551" s="23"/>
      <c r="GW551" s="23"/>
      <c r="GX551" s="23"/>
      <c r="GY551" s="23"/>
      <c r="GZ551" s="23"/>
      <c r="HA551" s="23"/>
      <c r="HB551" s="23"/>
      <c r="HC551" s="23"/>
      <c r="HD551" s="23"/>
      <c r="HE551" s="23"/>
      <c r="HF551" s="23"/>
      <c r="HG551" s="23"/>
      <c r="HH551" s="23"/>
      <c r="HI551" s="23"/>
      <c r="HJ551" s="23"/>
      <c r="HK551" s="23"/>
    </row>
    <row r="552" spans="1:219" ht="13.9" customHeight="1">
      <c r="A552" s="392"/>
      <c r="B552" s="160"/>
      <c r="C552" s="161"/>
      <c r="D552" s="161"/>
      <c r="E552" s="255"/>
      <c r="F552" s="396">
        <v>0</v>
      </c>
      <c r="G552" s="181"/>
      <c r="H552" s="186"/>
      <c r="I552" s="162"/>
      <c r="J552" s="163"/>
      <c r="K552" s="164"/>
      <c r="L552" s="164"/>
      <c r="M552" s="187"/>
      <c r="N552" s="458"/>
      <c r="O552" s="463"/>
      <c r="P552" s="190"/>
      <c r="Q552" s="165"/>
      <c r="R552" s="166"/>
      <c r="S552" s="191"/>
      <c r="T552" s="195"/>
      <c r="U552" s="167"/>
      <c r="V552" s="196"/>
      <c r="W552" s="199">
        <f t="shared" si="114"/>
        <v>0</v>
      </c>
      <c r="X552" s="344">
        <f>IF(G552&gt;0,HLOOKUP(C552,'Utility Allowances'!$O$33:$S$34,2),0)</f>
        <v>0</v>
      </c>
      <c r="Y552" s="345">
        <f t="shared" si="115"/>
        <v>0</v>
      </c>
      <c r="Z552" s="168">
        <f t="shared" si="116"/>
        <v>0</v>
      </c>
      <c r="AA552" s="346">
        <f t="shared" si="117"/>
        <v>0</v>
      </c>
      <c r="AB552" s="344">
        <f>IF(Y552&gt;0,VLOOKUP($Y552,'Reference Data 2'!$B$7:$C$71,2),0)</f>
        <v>0</v>
      </c>
      <c r="AC552" s="347">
        <f t="shared" si="118"/>
        <v>0</v>
      </c>
      <c r="AD552" s="348">
        <f t="shared" si="119"/>
        <v>0</v>
      </c>
      <c r="AE552" s="349">
        <f>IF(Y552&gt;0,VLOOKUP($Y552,'Reference Data 2'!$B$9:$D$71,3),0)</f>
        <v>0</v>
      </c>
      <c r="AF552" s="347">
        <f t="shared" si="120"/>
        <v>0</v>
      </c>
      <c r="AG552" s="346">
        <f t="shared" si="121"/>
        <v>0</v>
      </c>
      <c r="AH552" s="350">
        <f t="shared" si="122"/>
        <v>0</v>
      </c>
      <c r="AI552" s="351">
        <f t="shared" si="123"/>
        <v>0</v>
      </c>
      <c r="AJ552" s="352">
        <f t="shared" si="124"/>
        <v>0</v>
      </c>
      <c r="AK552" s="349">
        <f>IF(AA552&gt;0,VLOOKUP(C552,'Reference Data 1'!$N$13:$O$17,2),0)</f>
        <v>0</v>
      </c>
      <c r="AL552" s="346">
        <f t="shared" si="125"/>
        <v>0</v>
      </c>
      <c r="AM552" s="353">
        <f t="shared" si="126"/>
        <v>0</v>
      </c>
      <c r="AN552" s="354">
        <f t="shared" si="127"/>
        <v>0</v>
      </c>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c r="BO552" s="23"/>
      <c r="BP552" s="23"/>
      <c r="BQ552" s="23"/>
      <c r="BR552" s="23"/>
      <c r="BS552" s="23"/>
      <c r="BT552" s="23"/>
      <c r="BU552" s="23"/>
      <c r="BV552" s="23"/>
      <c r="BW552" s="23"/>
      <c r="BX552" s="23"/>
      <c r="BY552" s="23"/>
      <c r="BZ552" s="23"/>
      <c r="CA552" s="23"/>
      <c r="CB552" s="23"/>
      <c r="CC552" s="23"/>
      <c r="CD552" s="23"/>
      <c r="CE552" s="23"/>
      <c r="CF552" s="23"/>
      <c r="CG552" s="23"/>
      <c r="CH552" s="23"/>
      <c r="CI552" s="23"/>
      <c r="CJ552" s="23"/>
      <c r="CK552" s="23"/>
      <c r="CL552" s="23"/>
      <c r="CM552" s="23"/>
      <c r="CN552" s="23"/>
      <c r="CO552" s="23"/>
      <c r="CP552" s="23"/>
      <c r="CQ552" s="23"/>
      <c r="CR552" s="23"/>
      <c r="CS552" s="23"/>
      <c r="CT552" s="23"/>
      <c r="CU552" s="23"/>
      <c r="CV552" s="23"/>
      <c r="CW552" s="23"/>
      <c r="CX552" s="23"/>
      <c r="CY552" s="23"/>
      <c r="CZ552" s="23"/>
      <c r="DA552" s="23"/>
      <c r="DB552" s="23"/>
      <c r="DC552" s="23"/>
      <c r="DD552" s="23"/>
      <c r="DE552" s="23"/>
      <c r="DF552" s="23"/>
      <c r="DG552" s="23"/>
      <c r="DH552" s="23"/>
      <c r="DI552" s="23"/>
      <c r="DJ552" s="23"/>
      <c r="DK552" s="23"/>
      <c r="DL552" s="23"/>
      <c r="DM552" s="23"/>
      <c r="DN552" s="23"/>
      <c r="DO552" s="23"/>
      <c r="DP552" s="23"/>
      <c r="DQ552" s="23"/>
      <c r="DR552" s="23"/>
      <c r="DS552" s="23"/>
      <c r="DT552" s="23"/>
      <c r="DU552" s="23"/>
      <c r="DV552" s="23"/>
      <c r="DW552" s="23"/>
      <c r="DX552" s="23"/>
      <c r="DY552" s="23"/>
      <c r="DZ552" s="23"/>
      <c r="EA552" s="23"/>
      <c r="EB552" s="23"/>
      <c r="EC552" s="23"/>
      <c r="ED552" s="23"/>
      <c r="EE552" s="23"/>
      <c r="EF552" s="23"/>
      <c r="EG552" s="23"/>
      <c r="EH552" s="23"/>
      <c r="EI552" s="23"/>
      <c r="EJ552" s="23"/>
      <c r="EK552" s="23"/>
      <c r="EL552" s="23"/>
      <c r="EM552" s="23"/>
      <c r="EN552" s="23"/>
      <c r="EO552" s="23"/>
      <c r="EP552" s="23"/>
      <c r="EQ552" s="23"/>
      <c r="ER552" s="23"/>
      <c r="ES552" s="23"/>
      <c r="ET552" s="23"/>
      <c r="EU552" s="23"/>
      <c r="EV552" s="23"/>
      <c r="EW552" s="23"/>
      <c r="EX552" s="23"/>
      <c r="EY552" s="23"/>
      <c r="EZ552" s="23"/>
      <c r="FA552" s="23"/>
      <c r="FB552" s="23"/>
      <c r="FC552" s="23"/>
      <c r="FD552" s="23"/>
      <c r="FE552" s="23"/>
      <c r="FF552" s="23"/>
      <c r="FG552" s="23"/>
      <c r="FH552" s="23"/>
      <c r="FI552" s="23"/>
      <c r="FJ552" s="23"/>
      <c r="FK552" s="23"/>
      <c r="FL552" s="23"/>
      <c r="FM552" s="23"/>
      <c r="FN552" s="23"/>
      <c r="FO552" s="23"/>
      <c r="FP552" s="23"/>
      <c r="FQ552" s="23"/>
      <c r="FR552" s="23"/>
      <c r="FS552" s="23"/>
      <c r="FT552" s="23"/>
      <c r="FU552" s="23"/>
      <c r="FV552" s="23"/>
      <c r="FW552" s="23"/>
      <c r="FX552" s="23"/>
      <c r="FY552" s="23"/>
      <c r="FZ552" s="23"/>
      <c r="GA552" s="23"/>
      <c r="GB552" s="23"/>
      <c r="GC552" s="23"/>
      <c r="GD552" s="23"/>
      <c r="GE552" s="23"/>
      <c r="GF552" s="23"/>
      <c r="GG552" s="23"/>
      <c r="GH552" s="23"/>
      <c r="GI552" s="23"/>
      <c r="GJ552" s="23"/>
      <c r="GK552" s="23"/>
      <c r="GL552" s="23"/>
      <c r="GM552" s="23"/>
      <c r="GN552" s="23"/>
      <c r="GO552" s="23"/>
      <c r="GP552" s="23"/>
      <c r="GQ552" s="23"/>
      <c r="GR552" s="23"/>
      <c r="GS552" s="23"/>
      <c r="GT552" s="23"/>
      <c r="GU552" s="23"/>
      <c r="GV552" s="23"/>
      <c r="GW552" s="23"/>
      <c r="GX552" s="23"/>
      <c r="GY552" s="23"/>
      <c r="GZ552" s="23"/>
      <c r="HA552" s="23"/>
      <c r="HB552" s="23"/>
      <c r="HC552" s="23"/>
      <c r="HD552" s="23"/>
      <c r="HE552" s="23"/>
      <c r="HF552" s="23"/>
      <c r="HG552" s="23"/>
      <c r="HH552" s="23"/>
      <c r="HI552" s="23"/>
      <c r="HJ552" s="23"/>
      <c r="HK552" s="23"/>
    </row>
    <row r="553" spans="1:219" ht="13.9" customHeight="1">
      <c r="A553" s="392"/>
      <c r="B553" s="160"/>
      <c r="C553" s="161"/>
      <c r="D553" s="161"/>
      <c r="E553" s="255"/>
      <c r="F553" s="396">
        <v>0</v>
      </c>
      <c r="G553" s="181"/>
      <c r="H553" s="186"/>
      <c r="I553" s="162"/>
      <c r="J553" s="163"/>
      <c r="K553" s="164"/>
      <c r="L553" s="164"/>
      <c r="M553" s="187"/>
      <c r="N553" s="458"/>
      <c r="O553" s="463"/>
      <c r="P553" s="190"/>
      <c r="Q553" s="165"/>
      <c r="R553" s="166"/>
      <c r="S553" s="191"/>
      <c r="T553" s="195"/>
      <c r="U553" s="167"/>
      <c r="V553" s="196"/>
      <c r="W553" s="199">
        <f t="shared" si="114"/>
        <v>0</v>
      </c>
      <c r="X553" s="344">
        <f>IF(G553&gt;0,HLOOKUP(C553,'Utility Allowances'!$O$33:$S$34,2),0)</f>
        <v>0</v>
      </c>
      <c r="Y553" s="345">
        <f t="shared" si="115"/>
        <v>0</v>
      </c>
      <c r="Z553" s="168">
        <f t="shared" si="116"/>
        <v>0</v>
      </c>
      <c r="AA553" s="346">
        <f t="shared" si="117"/>
        <v>0</v>
      </c>
      <c r="AB553" s="344">
        <f>IF(Y553&gt;0,VLOOKUP($Y553,'Reference Data 2'!$B$7:$C$71,2),0)</f>
        <v>0</v>
      </c>
      <c r="AC553" s="347">
        <f t="shared" si="118"/>
        <v>0</v>
      </c>
      <c r="AD553" s="348">
        <f t="shared" si="119"/>
        <v>0</v>
      </c>
      <c r="AE553" s="349">
        <f>IF(Y553&gt;0,VLOOKUP($Y553,'Reference Data 2'!$B$9:$D$71,3),0)</f>
        <v>0</v>
      </c>
      <c r="AF553" s="347">
        <f t="shared" si="120"/>
        <v>0</v>
      </c>
      <c r="AG553" s="346">
        <f t="shared" si="121"/>
        <v>0</v>
      </c>
      <c r="AH553" s="350">
        <f t="shared" si="122"/>
        <v>0</v>
      </c>
      <c r="AI553" s="351">
        <f t="shared" si="123"/>
        <v>0</v>
      </c>
      <c r="AJ553" s="352">
        <f t="shared" si="124"/>
        <v>0</v>
      </c>
      <c r="AK553" s="349">
        <f>IF(AA553&gt;0,VLOOKUP(C553,'Reference Data 1'!$N$13:$O$17,2),0)</f>
        <v>0</v>
      </c>
      <c r="AL553" s="346">
        <f t="shared" si="125"/>
        <v>0</v>
      </c>
      <c r="AM553" s="353">
        <f t="shared" si="126"/>
        <v>0</v>
      </c>
      <c r="AN553" s="354">
        <f t="shared" si="127"/>
        <v>0</v>
      </c>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c r="BO553" s="23"/>
      <c r="BP553" s="23"/>
      <c r="BQ553" s="23"/>
      <c r="BR553" s="23"/>
      <c r="BS553" s="23"/>
      <c r="BT553" s="23"/>
      <c r="BU553" s="23"/>
      <c r="BV553" s="23"/>
      <c r="BW553" s="23"/>
      <c r="BX553" s="23"/>
      <c r="BY553" s="23"/>
      <c r="BZ553" s="23"/>
      <c r="CA553" s="23"/>
      <c r="CB553" s="23"/>
      <c r="CC553" s="23"/>
      <c r="CD553" s="23"/>
      <c r="CE553" s="23"/>
      <c r="CF553" s="23"/>
      <c r="CG553" s="23"/>
      <c r="CH553" s="23"/>
      <c r="CI553" s="23"/>
      <c r="CJ553" s="23"/>
      <c r="CK553" s="23"/>
      <c r="CL553" s="23"/>
      <c r="CM553" s="23"/>
      <c r="CN553" s="23"/>
      <c r="CO553" s="23"/>
      <c r="CP553" s="23"/>
      <c r="CQ553" s="23"/>
      <c r="CR553" s="23"/>
      <c r="CS553" s="23"/>
      <c r="CT553" s="23"/>
      <c r="CU553" s="23"/>
      <c r="CV553" s="23"/>
      <c r="CW553" s="23"/>
      <c r="CX553" s="23"/>
      <c r="CY553" s="23"/>
      <c r="CZ553" s="23"/>
      <c r="DA553" s="23"/>
      <c r="DB553" s="23"/>
      <c r="DC553" s="23"/>
      <c r="DD553" s="23"/>
      <c r="DE553" s="23"/>
      <c r="DF553" s="23"/>
      <c r="DG553" s="23"/>
      <c r="DH553" s="23"/>
      <c r="DI553" s="23"/>
      <c r="DJ553" s="23"/>
      <c r="DK553" s="23"/>
      <c r="DL553" s="23"/>
      <c r="DM553" s="23"/>
      <c r="DN553" s="23"/>
      <c r="DO553" s="23"/>
      <c r="DP553" s="23"/>
      <c r="DQ553" s="23"/>
      <c r="DR553" s="23"/>
      <c r="DS553" s="23"/>
      <c r="DT553" s="23"/>
      <c r="DU553" s="23"/>
      <c r="DV553" s="23"/>
      <c r="DW553" s="23"/>
      <c r="DX553" s="23"/>
      <c r="DY553" s="23"/>
      <c r="DZ553" s="23"/>
      <c r="EA553" s="23"/>
      <c r="EB553" s="23"/>
      <c r="EC553" s="23"/>
      <c r="ED553" s="23"/>
      <c r="EE553" s="23"/>
      <c r="EF553" s="23"/>
      <c r="EG553" s="23"/>
      <c r="EH553" s="23"/>
      <c r="EI553" s="23"/>
      <c r="EJ553" s="23"/>
      <c r="EK553" s="23"/>
      <c r="EL553" s="23"/>
      <c r="EM553" s="23"/>
      <c r="EN553" s="23"/>
      <c r="EO553" s="23"/>
      <c r="EP553" s="23"/>
      <c r="EQ553" s="23"/>
      <c r="ER553" s="23"/>
      <c r="ES553" s="23"/>
      <c r="ET553" s="23"/>
      <c r="EU553" s="23"/>
      <c r="EV553" s="23"/>
      <c r="EW553" s="23"/>
      <c r="EX553" s="23"/>
      <c r="EY553" s="23"/>
      <c r="EZ553" s="23"/>
      <c r="FA553" s="23"/>
      <c r="FB553" s="23"/>
      <c r="FC553" s="23"/>
      <c r="FD553" s="23"/>
      <c r="FE553" s="23"/>
      <c r="FF553" s="23"/>
      <c r="FG553" s="23"/>
      <c r="FH553" s="23"/>
      <c r="FI553" s="23"/>
      <c r="FJ553" s="23"/>
      <c r="FK553" s="23"/>
      <c r="FL553" s="23"/>
      <c r="FM553" s="23"/>
      <c r="FN553" s="23"/>
      <c r="FO553" s="23"/>
      <c r="FP553" s="23"/>
      <c r="FQ553" s="23"/>
      <c r="FR553" s="23"/>
      <c r="FS553" s="23"/>
      <c r="FT553" s="23"/>
      <c r="FU553" s="23"/>
      <c r="FV553" s="23"/>
      <c r="FW553" s="23"/>
      <c r="FX553" s="23"/>
      <c r="FY553" s="23"/>
      <c r="FZ553" s="23"/>
      <c r="GA553" s="23"/>
      <c r="GB553" s="23"/>
      <c r="GC553" s="23"/>
      <c r="GD553" s="23"/>
      <c r="GE553" s="23"/>
      <c r="GF553" s="23"/>
      <c r="GG553" s="23"/>
      <c r="GH553" s="23"/>
      <c r="GI553" s="23"/>
      <c r="GJ553" s="23"/>
      <c r="GK553" s="23"/>
      <c r="GL553" s="23"/>
      <c r="GM553" s="23"/>
      <c r="GN553" s="23"/>
      <c r="GO553" s="23"/>
      <c r="GP553" s="23"/>
      <c r="GQ553" s="23"/>
      <c r="GR553" s="23"/>
      <c r="GS553" s="23"/>
      <c r="GT553" s="23"/>
      <c r="GU553" s="23"/>
      <c r="GV553" s="23"/>
      <c r="GW553" s="23"/>
      <c r="GX553" s="23"/>
      <c r="GY553" s="23"/>
      <c r="GZ553" s="23"/>
      <c r="HA553" s="23"/>
      <c r="HB553" s="23"/>
      <c r="HC553" s="23"/>
      <c r="HD553" s="23"/>
      <c r="HE553" s="23"/>
      <c r="HF553" s="23"/>
      <c r="HG553" s="23"/>
      <c r="HH553" s="23"/>
      <c r="HI553" s="23"/>
      <c r="HJ553" s="23"/>
      <c r="HK553" s="23"/>
    </row>
    <row r="554" spans="1:219" ht="13.9" customHeight="1">
      <c r="A554" s="392"/>
      <c r="B554" s="160"/>
      <c r="C554" s="161"/>
      <c r="D554" s="161"/>
      <c r="E554" s="255"/>
      <c r="F554" s="396">
        <v>0</v>
      </c>
      <c r="G554" s="181"/>
      <c r="H554" s="186"/>
      <c r="I554" s="162"/>
      <c r="J554" s="163"/>
      <c r="K554" s="164"/>
      <c r="L554" s="164"/>
      <c r="M554" s="187"/>
      <c r="N554" s="458"/>
      <c r="O554" s="463"/>
      <c r="P554" s="190"/>
      <c r="Q554" s="165"/>
      <c r="R554" s="166"/>
      <c r="S554" s="191"/>
      <c r="T554" s="195"/>
      <c r="U554" s="167"/>
      <c r="V554" s="196"/>
      <c r="W554" s="199">
        <f t="shared" si="114"/>
        <v>0</v>
      </c>
      <c r="X554" s="344">
        <f>IF(G554&gt;0,HLOOKUP(C554,'Utility Allowances'!$O$33:$S$34,2),0)</f>
        <v>0</v>
      </c>
      <c r="Y554" s="345">
        <f t="shared" si="115"/>
        <v>0</v>
      </c>
      <c r="Z554" s="168">
        <f t="shared" si="116"/>
        <v>0</v>
      </c>
      <c r="AA554" s="346">
        <f t="shared" si="117"/>
        <v>0</v>
      </c>
      <c r="AB554" s="344">
        <f>IF(Y554&gt;0,VLOOKUP($Y554,'Reference Data 2'!$B$7:$C$71,2),0)</f>
        <v>0</v>
      </c>
      <c r="AC554" s="347">
        <f t="shared" si="118"/>
        <v>0</v>
      </c>
      <c r="AD554" s="348">
        <f t="shared" si="119"/>
        <v>0</v>
      </c>
      <c r="AE554" s="349">
        <f>IF(Y554&gt;0,VLOOKUP($Y554,'Reference Data 2'!$B$9:$D$71,3),0)</f>
        <v>0</v>
      </c>
      <c r="AF554" s="347">
        <f t="shared" si="120"/>
        <v>0</v>
      </c>
      <c r="AG554" s="346">
        <f t="shared" si="121"/>
        <v>0</v>
      </c>
      <c r="AH554" s="350">
        <f t="shared" si="122"/>
        <v>0</v>
      </c>
      <c r="AI554" s="351">
        <f t="shared" si="123"/>
        <v>0</v>
      </c>
      <c r="AJ554" s="352">
        <f t="shared" si="124"/>
        <v>0</v>
      </c>
      <c r="AK554" s="349">
        <f>IF(AA554&gt;0,VLOOKUP(C554,'Reference Data 1'!$N$13:$O$17,2),0)</f>
        <v>0</v>
      </c>
      <c r="AL554" s="346">
        <f t="shared" si="125"/>
        <v>0</v>
      </c>
      <c r="AM554" s="353">
        <f t="shared" si="126"/>
        <v>0</v>
      </c>
      <c r="AN554" s="354">
        <f t="shared" si="127"/>
        <v>0</v>
      </c>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c r="BO554" s="23"/>
      <c r="BP554" s="23"/>
      <c r="BQ554" s="23"/>
      <c r="BR554" s="23"/>
      <c r="BS554" s="23"/>
      <c r="BT554" s="23"/>
      <c r="BU554" s="23"/>
      <c r="BV554" s="23"/>
      <c r="BW554" s="23"/>
      <c r="BX554" s="23"/>
      <c r="BY554" s="23"/>
      <c r="BZ554" s="23"/>
      <c r="CA554" s="23"/>
      <c r="CB554" s="23"/>
      <c r="CC554" s="23"/>
      <c r="CD554" s="23"/>
      <c r="CE554" s="23"/>
      <c r="CF554" s="23"/>
      <c r="CG554" s="23"/>
      <c r="CH554" s="23"/>
      <c r="CI554" s="23"/>
      <c r="CJ554" s="23"/>
      <c r="CK554" s="23"/>
      <c r="CL554" s="23"/>
      <c r="CM554" s="23"/>
      <c r="CN554" s="23"/>
      <c r="CO554" s="23"/>
      <c r="CP554" s="23"/>
      <c r="CQ554" s="23"/>
      <c r="CR554" s="23"/>
      <c r="CS554" s="23"/>
      <c r="CT554" s="23"/>
      <c r="CU554" s="23"/>
      <c r="CV554" s="23"/>
      <c r="CW554" s="23"/>
      <c r="CX554" s="23"/>
      <c r="CY554" s="23"/>
      <c r="CZ554" s="23"/>
      <c r="DA554" s="23"/>
      <c r="DB554" s="23"/>
      <c r="DC554" s="23"/>
      <c r="DD554" s="23"/>
      <c r="DE554" s="23"/>
      <c r="DF554" s="23"/>
      <c r="DG554" s="23"/>
      <c r="DH554" s="23"/>
      <c r="DI554" s="23"/>
      <c r="DJ554" s="23"/>
      <c r="DK554" s="23"/>
      <c r="DL554" s="23"/>
      <c r="DM554" s="23"/>
      <c r="DN554" s="23"/>
      <c r="DO554" s="23"/>
      <c r="DP554" s="23"/>
      <c r="DQ554" s="23"/>
      <c r="DR554" s="23"/>
      <c r="DS554" s="23"/>
      <c r="DT554" s="23"/>
      <c r="DU554" s="23"/>
      <c r="DV554" s="23"/>
      <c r="DW554" s="23"/>
      <c r="DX554" s="23"/>
      <c r="DY554" s="23"/>
      <c r="DZ554" s="23"/>
      <c r="EA554" s="23"/>
      <c r="EB554" s="23"/>
      <c r="EC554" s="23"/>
      <c r="ED554" s="23"/>
      <c r="EE554" s="23"/>
      <c r="EF554" s="23"/>
      <c r="EG554" s="23"/>
      <c r="EH554" s="23"/>
      <c r="EI554" s="23"/>
      <c r="EJ554" s="23"/>
      <c r="EK554" s="23"/>
      <c r="EL554" s="23"/>
      <c r="EM554" s="23"/>
      <c r="EN554" s="23"/>
      <c r="EO554" s="23"/>
      <c r="EP554" s="23"/>
      <c r="EQ554" s="23"/>
      <c r="ER554" s="23"/>
      <c r="ES554" s="23"/>
      <c r="ET554" s="23"/>
      <c r="EU554" s="23"/>
      <c r="EV554" s="23"/>
      <c r="EW554" s="23"/>
      <c r="EX554" s="23"/>
      <c r="EY554" s="23"/>
      <c r="EZ554" s="23"/>
      <c r="FA554" s="23"/>
      <c r="FB554" s="23"/>
      <c r="FC554" s="23"/>
      <c r="FD554" s="23"/>
      <c r="FE554" s="23"/>
      <c r="FF554" s="23"/>
      <c r="FG554" s="23"/>
      <c r="FH554" s="23"/>
      <c r="FI554" s="23"/>
      <c r="FJ554" s="23"/>
      <c r="FK554" s="23"/>
      <c r="FL554" s="23"/>
      <c r="FM554" s="23"/>
      <c r="FN554" s="23"/>
      <c r="FO554" s="23"/>
      <c r="FP554" s="23"/>
      <c r="FQ554" s="23"/>
      <c r="FR554" s="23"/>
      <c r="FS554" s="23"/>
      <c r="FT554" s="23"/>
      <c r="FU554" s="23"/>
      <c r="FV554" s="23"/>
      <c r="FW554" s="23"/>
      <c r="FX554" s="23"/>
      <c r="FY554" s="23"/>
      <c r="FZ554" s="23"/>
      <c r="GA554" s="23"/>
      <c r="GB554" s="23"/>
      <c r="GC554" s="23"/>
      <c r="GD554" s="23"/>
      <c r="GE554" s="23"/>
      <c r="GF554" s="23"/>
      <c r="GG554" s="23"/>
      <c r="GH554" s="23"/>
      <c r="GI554" s="23"/>
      <c r="GJ554" s="23"/>
      <c r="GK554" s="23"/>
      <c r="GL554" s="23"/>
      <c r="GM554" s="23"/>
      <c r="GN554" s="23"/>
      <c r="GO554" s="23"/>
      <c r="GP554" s="23"/>
      <c r="GQ554" s="23"/>
      <c r="GR554" s="23"/>
      <c r="GS554" s="23"/>
      <c r="GT554" s="23"/>
      <c r="GU554" s="23"/>
      <c r="GV554" s="23"/>
      <c r="GW554" s="23"/>
      <c r="GX554" s="23"/>
      <c r="GY554" s="23"/>
      <c r="GZ554" s="23"/>
      <c r="HA554" s="23"/>
      <c r="HB554" s="23"/>
      <c r="HC554" s="23"/>
      <c r="HD554" s="23"/>
      <c r="HE554" s="23"/>
      <c r="HF554" s="23"/>
      <c r="HG554" s="23"/>
      <c r="HH554" s="23"/>
      <c r="HI554" s="23"/>
      <c r="HJ554" s="23"/>
      <c r="HK554" s="23"/>
    </row>
    <row r="555" spans="1:219" ht="13.9" customHeight="1">
      <c r="A555" s="392"/>
      <c r="B555" s="160"/>
      <c r="C555" s="161"/>
      <c r="D555" s="161"/>
      <c r="E555" s="255"/>
      <c r="F555" s="396">
        <v>0</v>
      </c>
      <c r="G555" s="181"/>
      <c r="H555" s="186"/>
      <c r="I555" s="162"/>
      <c r="J555" s="163"/>
      <c r="K555" s="164"/>
      <c r="L555" s="164"/>
      <c r="M555" s="187"/>
      <c r="N555" s="458"/>
      <c r="O555" s="463"/>
      <c r="P555" s="190"/>
      <c r="Q555" s="165"/>
      <c r="R555" s="166"/>
      <c r="S555" s="191"/>
      <c r="T555" s="195"/>
      <c r="U555" s="167"/>
      <c r="V555" s="196"/>
      <c r="W555" s="199">
        <f t="shared" si="114"/>
        <v>0</v>
      </c>
      <c r="X555" s="344">
        <f>IF(G555&gt;0,HLOOKUP(C555,'Utility Allowances'!$O$33:$S$34,2),0)</f>
        <v>0</v>
      </c>
      <c r="Y555" s="345">
        <f t="shared" si="115"/>
        <v>0</v>
      </c>
      <c r="Z555" s="168">
        <f t="shared" si="116"/>
        <v>0</v>
      </c>
      <c r="AA555" s="346">
        <f t="shared" si="117"/>
        <v>0</v>
      </c>
      <c r="AB555" s="344">
        <f>IF(Y555&gt;0,VLOOKUP($Y555,'Reference Data 2'!$B$7:$C$71,2),0)</f>
        <v>0</v>
      </c>
      <c r="AC555" s="347">
        <f t="shared" si="118"/>
        <v>0</v>
      </c>
      <c r="AD555" s="348">
        <f t="shared" si="119"/>
        <v>0</v>
      </c>
      <c r="AE555" s="349">
        <f>IF(Y555&gt;0,VLOOKUP($Y555,'Reference Data 2'!$B$9:$D$71,3),0)</f>
        <v>0</v>
      </c>
      <c r="AF555" s="347">
        <f t="shared" si="120"/>
        <v>0</v>
      </c>
      <c r="AG555" s="346">
        <f t="shared" si="121"/>
        <v>0</v>
      </c>
      <c r="AH555" s="350">
        <f t="shared" si="122"/>
        <v>0</v>
      </c>
      <c r="AI555" s="351">
        <f t="shared" si="123"/>
        <v>0</v>
      </c>
      <c r="AJ555" s="352">
        <f t="shared" si="124"/>
        <v>0</v>
      </c>
      <c r="AK555" s="349">
        <f>IF(AA555&gt;0,VLOOKUP(C555,'Reference Data 1'!$N$13:$O$17,2),0)</f>
        <v>0</v>
      </c>
      <c r="AL555" s="346">
        <f t="shared" si="125"/>
        <v>0</v>
      </c>
      <c r="AM555" s="353">
        <f t="shared" si="126"/>
        <v>0</v>
      </c>
      <c r="AN555" s="354">
        <f t="shared" si="127"/>
        <v>0</v>
      </c>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c r="BO555" s="23"/>
      <c r="BP555" s="23"/>
      <c r="BQ555" s="23"/>
      <c r="BR555" s="23"/>
      <c r="BS555" s="23"/>
      <c r="BT555" s="23"/>
      <c r="BU555" s="23"/>
      <c r="BV555" s="23"/>
      <c r="BW555" s="23"/>
      <c r="BX555" s="23"/>
      <c r="BY555" s="23"/>
      <c r="BZ555" s="23"/>
      <c r="CA555" s="23"/>
      <c r="CB555" s="23"/>
      <c r="CC555" s="23"/>
      <c r="CD555" s="23"/>
      <c r="CE555" s="23"/>
      <c r="CF555" s="23"/>
      <c r="CG555" s="23"/>
      <c r="CH555" s="23"/>
      <c r="CI555" s="23"/>
      <c r="CJ555" s="23"/>
      <c r="CK555" s="23"/>
      <c r="CL555" s="23"/>
      <c r="CM555" s="23"/>
      <c r="CN555" s="23"/>
      <c r="CO555" s="23"/>
      <c r="CP555" s="23"/>
      <c r="CQ555" s="23"/>
      <c r="CR555" s="23"/>
      <c r="CS555" s="23"/>
      <c r="CT555" s="23"/>
      <c r="CU555" s="23"/>
      <c r="CV555" s="23"/>
      <c r="CW555" s="23"/>
      <c r="CX555" s="23"/>
      <c r="CY555" s="23"/>
      <c r="CZ555" s="23"/>
      <c r="DA555" s="23"/>
      <c r="DB555" s="23"/>
      <c r="DC555" s="23"/>
      <c r="DD555" s="23"/>
      <c r="DE555" s="23"/>
      <c r="DF555" s="23"/>
      <c r="DG555" s="23"/>
      <c r="DH555" s="23"/>
      <c r="DI555" s="23"/>
      <c r="DJ555" s="23"/>
      <c r="DK555" s="23"/>
      <c r="DL555" s="23"/>
      <c r="DM555" s="23"/>
      <c r="DN555" s="23"/>
      <c r="DO555" s="23"/>
      <c r="DP555" s="23"/>
      <c r="DQ555" s="23"/>
      <c r="DR555" s="23"/>
      <c r="DS555" s="23"/>
      <c r="DT555" s="23"/>
      <c r="DU555" s="23"/>
      <c r="DV555" s="23"/>
      <c r="DW555" s="23"/>
      <c r="DX555" s="23"/>
      <c r="DY555" s="23"/>
      <c r="DZ555" s="23"/>
      <c r="EA555" s="23"/>
      <c r="EB555" s="23"/>
      <c r="EC555" s="23"/>
      <c r="ED555" s="23"/>
      <c r="EE555" s="23"/>
      <c r="EF555" s="23"/>
      <c r="EG555" s="23"/>
      <c r="EH555" s="23"/>
      <c r="EI555" s="23"/>
      <c r="EJ555" s="23"/>
      <c r="EK555" s="23"/>
      <c r="EL555" s="23"/>
      <c r="EM555" s="23"/>
      <c r="EN555" s="23"/>
      <c r="EO555" s="23"/>
      <c r="EP555" s="23"/>
      <c r="EQ555" s="23"/>
      <c r="ER555" s="23"/>
      <c r="ES555" s="23"/>
      <c r="ET555" s="23"/>
      <c r="EU555" s="23"/>
      <c r="EV555" s="23"/>
      <c r="EW555" s="23"/>
      <c r="EX555" s="23"/>
      <c r="EY555" s="23"/>
      <c r="EZ555" s="23"/>
      <c r="FA555" s="23"/>
      <c r="FB555" s="23"/>
      <c r="FC555" s="23"/>
      <c r="FD555" s="23"/>
      <c r="FE555" s="23"/>
      <c r="FF555" s="23"/>
      <c r="FG555" s="23"/>
      <c r="FH555" s="23"/>
      <c r="FI555" s="23"/>
      <c r="FJ555" s="23"/>
      <c r="FK555" s="23"/>
      <c r="FL555" s="23"/>
      <c r="FM555" s="23"/>
      <c r="FN555" s="23"/>
      <c r="FO555" s="23"/>
      <c r="FP555" s="23"/>
      <c r="FQ555" s="23"/>
      <c r="FR555" s="23"/>
      <c r="FS555" s="23"/>
      <c r="FT555" s="23"/>
      <c r="FU555" s="23"/>
      <c r="FV555" s="23"/>
      <c r="FW555" s="23"/>
      <c r="FX555" s="23"/>
      <c r="FY555" s="23"/>
      <c r="FZ555" s="23"/>
      <c r="GA555" s="23"/>
      <c r="GB555" s="23"/>
      <c r="GC555" s="23"/>
      <c r="GD555" s="23"/>
      <c r="GE555" s="23"/>
      <c r="GF555" s="23"/>
      <c r="GG555" s="23"/>
      <c r="GH555" s="23"/>
      <c r="GI555" s="23"/>
      <c r="GJ555" s="23"/>
      <c r="GK555" s="23"/>
      <c r="GL555" s="23"/>
      <c r="GM555" s="23"/>
      <c r="GN555" s="23"/>
      <c r="GO555" s="23"/>
      <c r="GP555" s="23"/>
      <c r="GQ555" s="23"/>
      <c r="GR555" s="23"/>
      <c r="GS555" s="23"/>
      <c r="GT555" s="23"/>
      <c r="GU555" s="23"/>
      <c r="GV555" s="23"/>
      <c r="GW555" s="23"/>
      <c r="GX555" s="23"/>
      <c r="GY555" s="23"/>
      <c r="GZ555" s="23"/>
      <c r="HA555" s="23"/>
      <c r="HB555" s="23"/>
      <c r="HC555" s="23"/>
      <c r="HD555" s="23"/>
      <c r="HE555" s="23"/>
      <c r="HF555" s="23"/>
      <c r="HG555" s="23"/>
      <c r="HH555" s="23"/>
      <c r="HI555" s="23"/>
      <c r="HJ555" s="23"/>
      <c r="HK555" s="23"/>
    </row>
    <row r="556" spans="1:219" ht="13.9" customHeight="1">
      <c r="A556" s="392"/>
      <c r="B556" s="160"/>
      <c r="C556" s="161"/>
      <c r="D556" s="161"/>
      <c r="E556" s="255"/>
      <c r="F556" s="396">
        <v>0</v>
      </c>
      <c r="G556" s="181"/>
      <c r="H556" s="186"/>
      <c r="I556" s="162"/>
      <c r="J556" s="163"/>
      <c r="K556" s="164"/>
      <c r="L556" s="164"/>
      <c r="M556" s="187"/>
      <c r="N556" s="458"/>
      <c r="O556" s="463"/>
      <c r="P556" s="190"/>
      <c r="Q556" s="165"/>
      <c r="R556" s="166"/>
      <c r="S556" s="191"/>
      <c r="T556" s="195"/>
      <c r="U556" s="167"/>
      <c r="V556" s="196"/>
      <c r="W556" s="199">
        <f t="shared" si="114"/>
        <v>0</v>
      </c>
      <c r="X556" s="344">
        <f>IF(G556&gt;0,HLOOKUP(C556,'Utility Allowances'!$O$33:$S$34,2),0)</f>
        <v>0</v>
      </c>
      <c r="Y556" s="345">
        <f t="shared" si="115"/>
        <v>0</v>
      </c>
      <c r="Z556" s="168">
        <f t="shared" si="116"/>
        <v>0</v>
      </c>
      <c r="AA556" s="346">
        <f t="shared" si="117"/>
        <v>0</v>
      </c>
      <c r="AB556" s="344">
        <f>IF(Y556&gt;0,VLOOKUP($Y556,'Reference Data 2'!$B$7:$C$71,2),0)</f>
        <v>0</v>
      </c>
      <c r="AC556" s="347">
        <f t="shared" si="118"/>
        <v>0</v>
      </c>
      <c r="AD556" s="348">
        <f t="shared" si="119"/>
        <v>0</v>
      </c>
      <c r="AE556" s="349">
        <f>IF(Y556&gt;0,VLOOKUP($Y556,'Reference Data 2'!$B$9:$D$71,3),0)</f>
        <v>0</v>
      </c>
      <c r="AF556" s="347">
        <f t="shared" si="120"/>
        <v>0</v>
      </c>
      <c r="AG556" s="346">
        <f t="shared" si="121"/>
        <v>0</v>
      </c>
      <c r="AH556" s="350">
        <f t="shared" si="122"/>
        <v>0</v>
      </c>
      <c r="AI556" s="351">
        <f t="shared" si="123"/>
        <v>0</v>
      </c>
      <c r="AJ556" s="352">
        <f t="shared" si="124"/>
        <v>0</v>
      </c>
      <c r="AK556" s="349">
        <f>IF(AA556&gt;0,VLOOKUP(C556,'Reference Data 1'!$N$13:$O$17,2),0)</f>
        <v>0</v>
      </c>
      <c r="AL556" s="346">
        <f t="shared" si="125"/>
        <v>0</v>
      </c>
      <c r="AM556" s="353">
        <f t="shared" si="126"/>
        <v>0</v>
      </c>
      <c r="AN556" s="354">
        <f t="shared" si="127"/>
        <v>0</v>
      </c>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c r="BU556" s="23"/>
      <c r="BV556" s="23"/>
      <c r="BW556" s="23"/>
      <c r="BX556" s="23"/>
      <c r="BY556" s="23"/>
      <c r="BZ556" s="23"/>
      <c r="CA556" s="23"/>
      <c r="CB556" s="23"/>
      <c r="CC556" s="23"/>
      <c r="CD556" s="23"/>
      <c r="CE556" s="23"/>
      <c r="CF556" s="23"/>
      <c r="CG556" s="23"/>
      <c r="CH556" s="23"/>
      <c r="CI556" s="23"/>
      <c r="CJ556" s="23"/>
      <c r="CK556" s="23"/>
      <c r="CL556" s="23"/>
      <c r="CM556" s="23"/>
      <c r="CN556" s="23"/>
      <c r="CO556" s="23"/>
      <c r="CP556" s="23"/>
      <c r="CQ556" s="23"/>
      <c r="CR556" s="23"/>
      <c r="CS556" s="23"/>
      <c r="CT556" s="23"/>
      <c r="CU556" s="23"/>
      <c r="CV556" s="23"/>
      <c r="CW556" s="23"/>
      <c r="CX556" s="23"/>
      <c r="CY556" s="23"/>
      <c r="CZ556" s="23"/>
      <c r="DA556" s="23"/>
      <c r="DB556" s="23"/>
      <c r="DC556" s="23"/>
      <c r="DD556" s="23"/>
      <c r="DE556" s="23"/>
      <c r="DF556" s="23"/>
      <c r="DG556" s="23"/>
      <c r="DH556" s="23"/>
      <c r="DI556" s="23"/>
      <c r="DJ556" s="23"/>
      <c r="DK556" s="23"/>
      <c r="DL556" s="23"/>
      <c r="DM556" s="23"/>
      <c r="DN556" s="23"/>
      <c r="DO556" s="23"/>
      <c r="DP556" s="23"/>
      <c r="DQ556" s="23"/>
      <c r="DR556" s="23"/>
      <c r="DS556" s="23"/>
      <c r="DT556" s="23"/>
      <c r="DU556" s="23"/>
      <c r="DV556" s="23"/>
      <c r="DW556" s="23"/>
      <c r="DX556" s="23"/>
      <c r="DY556" s="23"/>
      <c r="DZ556" s="23"/>
      <c r="EA556" s="23"/>
      <c r="EB556" s="23"/>
      <c r="EC556" s="23"/>
      <c r="ED556" s="23"/>
      <c r="EE556" s="23"/>
      <c r="EF556" s="23"/>
      <c r="EG556" s="23"/>
      <c r="EH556" s="23"/>
      <c r="EI556" s="23"/>
      <c r="EJ556" s="23"/>
      <c r="EK556" s="23"/>
      <c r="EL556" s="23"/>
      <c r="EM556" s="23"/>
      <c r="EN556" s="23"/>
      <c r="EO556" s="23"/>
      <c r="EP556" s="23"/>
      <c r="EQ556" s="23"/>
      <c r="ER556" s="23"/>
      <c r="ES556" s="23"/>
      <c r="ET556" s="23"/>
      <c r="EU556" s="23"/>
      <c r="EV556" s="23"/>
      <c r="EW556" s="23"/>
      <c r="EX556" s="23"/>
      <c r="EY556" s="23"/>
      <c r="EZ556" s="23"/>
      <c r="FA556" s="23"/>
      <c r="FB556" s="23"/>
      <c r="FC556" s="23"/>
      <c r="FD556" s="23"/>
      <c r="FE556" s="23"/>
      <c r="FF556" s="23"/>
      <c r="FG556" s="23"/>
      <c r="FH556" s="23"/>
      <c r="FI556" s="23"/>
      <c r="FJ556" s="23"/>
      <c r="FK556" s="23"/>
      <c r="FL556" s="23"/>
      <c r="FM556" s="23"/>
      <c r="FN556" s="23"/>
      <c r="FO556" s="23"/>
      <c r="FP556" s="23"/>
      <c r="FQ556" s="23"/>
      <c r="FR556" s="23"/>
      <c r="FS556" s="23"/>
      <c r="FT556" s="23"/>
      <c r="FU556" s="23"/>
      <c r="FV556" s="23"/>
      <c r="FW556" s="23"/>
      <c r="FX556" s="23"/>
      <c r="FY556" s="23"/>
      <c r="FZ556" s="23"/>
      <c r="GA556" s="23"/>
      <c r="GB556" s="23"/>
      <c r="GC556" s="23"/>
      <c r="GD556" s="23"/>
      <c r="GE556" s="23"/>
      <c r="GF556" s="23"/>
      <c r="GG556" s="23"/>
      <c r="GH556" s="23"/>
      <c r="GI556" s="23"/>
      <c r="GJ556" s="23"/>
      <c r="GK556" s="23"/>
      <c r="GL556" s="23"/>
      <c r="GM556" s="23"/>
      <c r="GN556" s="23"/>
      <c r="GO556" s="23"/>
      <c r="GP556" s="23"/>
      <c r="GQ556" s="23"/>
      <c r="GR556" s="23"/>
      <c r="GS556" s="23"/>
      <c r="GT556" s="23"/>
      <c r="GU556" s="23"/>
      <c r="GV556" s="23"/>
      <c r="GW556" s="23"/>
      <c r="GX556" s="23"/>
      <c r="GY556" s="23"/>
      <c r="GZ556" s="23"/>
      <c r="HA556" s="23"/>
      <c r="HB556" s="23"/>
      <c r="HC556" s="23"/>
      <c r="HD556" s="23"/>
      <c r="HE556" s="23"/>
      <c r="HF556" s="23"/>
      <c r="HG556" s="23"/>
      <c r="HH556" s="23"/>
      <c r="HI556" s="23"/>
      <c r="HJ556" s="23"/>
      <c r="HK556" s="23"/>
    </row>
    <row r="557" spans="1:219" ht="13.9" customHeight="1">
      <c r="A557" s="392"/>
      <c r="B557" s="160"/>
      <c r="C557" s="161"/>
      <c r="D557" s="161"/>
      <c r="E557" s="255"/>
      <c r="F557" s="396">
        <v>0</v>
      </c>
      <c r="G557" s="181"/>
      <c r="H557" s="186"/>
      <c r="I557" s="162"/>
      <c r="J557" s="163"/>
      <c r="K557" s="164"/>
      <c r="L557" s="164"/>
      <c r="M557" s="187"/>
      <c r="N557" s="458"/>
      <c r="O557" s="463"/>
      <c r="P557" s="190"/>
      <c r="Q557" s="165"/>
      <c r="R557" s="166"/>
      <c r="S557" s="191"/>
      <c r="T557" s="195"/>
      <c r="U557" s="167"/>
      <c r="V557" s="196"/>
      <c r="W557" s="199">
        <f t="shared" si="114"/>
        <v>0</v>
      </c>
      <c r="X557" s="344">
        <f>IF(G557&gt;0,HLOOKUP(C557,'Utility Allowances'!$O$33:$S$34,2),0)</f>
        <v>0</v>
      </c>
      <c r="Y557" s="345">
        <f t="shared" si="115"/>
        <v>0</v>
      </c>
      <c r="Z557" s="168">
        <f t="shared" si="116"/>
        <v>0</v>
      </c>
      <c r="AA557" s="346">
        <f t="shared" si="117"/>
        <v>0</v>
      </c>
      <c r="AB557" s="344">
        <f>IF(Y557&gt;0,VLOOKUP($Y557,'Reference Data 2'!$B$7:$C$71,2),0)</f>
        <v>0</v>
      </c>
      <c r="AC557" s="347">
        <f t="shared" si="118"/>
        <v>0</v>
      </c>
      <c r="AD557" s="348">
        <f t="shared" si="119"/>
        <v>0</v>
      </c>
      <c r="AE557" s="349">
        <f>IF(Y557&gt;0,VLOOKUP($Y557,'Reference Data 2'!$B$9:$D$71,3),0)</f>
        <v>0</v>
      </c>
      <c r="AF557" s="347">
        <f t="shared" si="120"/>
        <v>0</v>
      </c>
      <c r="AG557" s="346">
        <f t="shared" si="121"/>
        <v>0</v>
      </c>
      <c r="AH557" s="350">
        <f t="shared" si="122"/>
        <v>0</v>
      </c>
      <c r="AI557" s="351">
        <f t="shared" si="123"/>
        <v>0</v>
      </c>
      <c r="AJ557" s="352">
        <f t="shared" si="124"/>
        <v>0</v>
      </c>
      <c r="AK557" s="349">
        <f>IF(AA557&gt;0,VLOOKUP(C557,'Reference Data 1'!$N$13:$O$17,2),0)</f>
        <v>0</v>
      </c>
      <c r="AL557" s="346">
        <f t="shared" si="125"/>
        <v>0</v>
      </c>
      <c r="AM557" s="353">
        <f t="shared" si="126"/>
        <v>0</v>
      </c>
      <c r="AN557" s="354">
        <f t="shared" si="127"/>
        <v>0</v>
      </c>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c r="BO557" s="23"/>
      <c r="BP557" s="23"/>
      <c r="BQ557" s="23"/>
      <c r="BR557" s="23"/>
      <c r="BS557" s="23"/>
      <c r="BT557" s="23"/>
      <c r="BU557" s="23"/>
      <c r="BV557" s="23"/>
      <c r="BW557" s="23"/>
      <c r="BX557" s="23"/>
      <c r="BY557" s="23"/>
      <c r="BZ557" s="23"/>
      <c r="CA557" s="23"/>
      <c r="CB557" s="23"/>
      <c r="CC557" s="23"/>
      <c r="CD557" s="23"/>
      <c r="CE557" s="23"/>
      <c r="CF557" s="23"/>
      <c r="CG557" s="23"/>
      <c r="CH557" s="23"/>
      <c r="CI557" s="23"/>
      <c r="CJ557" s="23"/>
      <c r="CK557" s="23"/>
      <c r="CL557" s="23"/>
      <c r="CM557" s="23"/>
      <c r="CN557" s="23"/>
      <c r="CO557" s="23"/>
      <c r="CP557" s="23"/>
      <c r="CQ557" s="23"/>
      <c r="CR557" s="23"/>
      <c r="CS557" s="23"/>
      <c r="CT557" s="23"/>
      <c r="CU557" s="23"/>
      <c r="CV557" s="23"/>
      <c r="CW557" s="23"/>
      <c r="CX557" s="23"/>
      <c r="CY557" s="23"/>
      <c r="CZ557" s="23"/>
      <c r="DA557" s="23"/>
      <c r="DB557" s="23"/>
      <c r="DC557" s="23"/>
      <c r="DD557" s="23"/>
      <c r="DE557" s="23"/>
      <c r="DF557" s="23"/>
      <c r="DG557" s="23"/>
      <c r="DH557" s="23"/>
      <c r="DI557" s="23"/>
      <c r="DJ557" s="23"/>
      <c r="DK557" s="23"/>
      <c r="DL557" s="23"/>
      <c r="DM557" s="23"/>
      <c r="DN557" s="23"/>
      <c r="DO557" s="23"/>
      <c r="DP557" s="23"/>
      <c r="DQ557" s="23"/>
      <c r="DR557" s="23"/>
      <c r="DS557" s="23"/>
      <c r="DT557" s="23"/>
      <c r="DU557" s="23"/>
      <c r="DV557" s="23"/>
      <c r="DW557" s="23"/>
      <c r="DX557" s="23"/>
      <c r="DY557" s="23"/>
      <c r="DZ557" s="23"/>
      <c r="EA557" s="23"/>
      <c r="EB557" s="23"/>
      <c r="EC557" s="23"/>
      <c r="ED557" s="23"/>
      <c r="EE557" s="23"/>
      <c r="EF557" s="23"/>
      <c r="EG557" s="23"/>
      <c r="EH557" s="23"/>
      <c r="EI557" s="23"/>
      <c r="EJ557" s="23"/>
      <c r="EK557" s="23"/>
      <c r="EL557" s="23"/>
      <c r="EM557" s="23"/>
      <c r="EN557" s="23"/>
      <c r="EO557" s="23"/>
      <c r="EP557" s="23"/>
      <c r="EQ557" s="23"/>
      <c r="ER557" s="23"/>
      <c r="ES557" s="23"/>
      <c r="ET557" s="23"/>
      <c r="EU557" s="23"/>
      <c r="EV557" s="23"/>
      <c r="EW557" s="23"/>
      <c r="EX557" s="23"/>
      <c r="EY557" s="23"/>
      <c r="EZ557" s="23"/>
      <c r="FA557" s="23"/>
      <c r="FB557" s="23"/>
      <c r="FC557" s="23"/>
      <c r="FD557" s="23"/>
      <c r="FE557" s="23"/>
      <c r="FF557" s="23"/>
      <c r="FG557" s="23"/>
      <c r="FH557" s="23"/>
      <c r="FI557" s="23"/>
      <c r="FJ557" s="23"/>
      <c r="FK557" s="23"/>
      <c r="FL557" s="23"/>
      <c r="FM557" s="23"/>
      <c r="FN557" s="23"/>
      <c r="FO557" s="23"/>
      <c r="FP557" s="23"/>
      <c r="FQ557" s="23"/>
      <c r="FR557" s="23"/>
      <c r="FS557" s="23"/>
      <c r="FT557" s="23"/>
      <c r="FU557" s="23"/>
      <c r="FV557" s="23"/>
      <c r="FW557" s="23"/>
      <c r="FX557" s="23"/>
      <c r="FY557" s="23"/>
      <c r="FZ557" s="23"/>
      <c r="GA557" s="23"/>
      <c r="GB557" s="23"/>
      <c r="GC557" s="23"/>
      <c r="GD557" s="23"/>
      <c r="GE557" s="23"/>
      <c r="GF557" s="23"/>
      <c r="GG557" s="23"/>
      <c r="GH557" s="23"/>
      <c r="GI557" s="23"/>
      <c r="GJ557" s="23"/>
      <c r="GK557" s="23"/>
      <c r="GL557" s="23"/>
      <c r="GM557" s="23"/>
      <c r="GN557" s="23"/>
      <c r="GO557" s="23"/>
      <c r="GP557" s="23"/>
      <c r="GQ557" s="23"/>
      <c r="GR557" s="23"/>
      <c r="GS557" s="23"/>
      <c r="GT557" s="23"/>
      <c r="GU557" s="23"/>
      <c r="GV557" s="23"/>
      <c r="GW557" s="23"/>
      <c r="GX557" s="23"/>
      <c r="GY557" s="23"/>
      <c r="GZ557" s="23"/>
      <c r="HA557" s="23"/>
      <c r="HB557" s="23"/>
      <c r="HC557" s="23"/>
      <c r="HD557" s="23"/>
      <c r="HE557" s="23"/>
      <c r="HF557" s="23"/>
      <c r="HG557" s="23"/>
      <c r="HH557" s="23"/>
      <c r="HI557" s="23"/>
      <c r="HJ557" s="23"/>
      <c r="HK557" s="23"/>
    </row>
    <row r="558" spans="1:219" ht="13.9" customHeight="1">
      <c r="A558" s="392"/>
      <c r="B558" s="160"/>
      <c r="C558" s="161"/>
      <c r="D558" s="161"/>
      <c r="E558" s="255"/>
      <c r="F558" s="396">
        <v>0</v>
      </c>
      <c r="G558" s="181"/>
      <c r="H558" s="186"/>
      <c r="I558" s="162"/>
      <c r="J558" s="163"/>
      <c r="K558" s="164"/>
      <c r="L558" s="164"/>
      <c r="M558" s="187"/>
      <c r="N558" s="458"/>
      <c r="O558" s="463"/>
      <c r="P558" s="190"/>
      <c r="Q558" s="165"/>
      <c r="R558" s="166"/>
      <c r="S558" s="191"/>
      <c r="T558" s="195"/>
      <c r="U558" s="167"/>
      <c r="V558" s="196"/>
      <c r="W558" s="199">
        <f t="shared" si="114"/>
        <v>0</v>
      </c>
      <c r="X558" s="344">
        <f>IF(G558&gt;0,HLOOKUP(C558,'Utility Allowances'!$O$33:$S$34,2),0)</f>
        <v>0</v>
      </c>
      <c r="Y558" s="345">
        <f t="shared" si="115"/>
        <v>0</v>
      </c>
      <c r="Z558" s="168">
        <f t="shared" si="116"/>
        <v>0</v>
      </c>
      <c r="AA558" s="346">
        <f t="shared" si="117"/>
        <v>0</v>
      </c>
      <c r="AB558" s="344">
        <f>IF(Y558&gt;0,VLOOKUP($Y558,'Reference Data 2'!$B$7:$C$71,2),0)</f>
        <v>0</v>
      </c>
      <c r="AC558" s="347">
        <f t="shared" si="118"/>
        <v>0</v>
      </c>
      <c r="AD558" s="348">
        <f t="shared" si="119"/>
        <v>0</v>
      </c>
      <c r="AE558" s="349">
        <f>IF(Y558&gt;0,VLOOKUP($Y558,'Reference Data 2'!$B$9:$D$71,3),0)</f>
        <v>0</v>
      </c>
      <c r="AF558" s="347">
        <f t="shared" si="120"/>
        <v>0</v>
      </c>
      <c r="AG558" s="346">
        <f t="shared" si="121"/>
        <v>0</v>
      </c>
      <c r="AH558" s="350">
        <f t="shared" si="122"/>
        <v>0</v>
      </c>
      <c r="AI558" s="351">
        <f t="shared" si="123"/>
        <v>0</v>
      </c>
      <c r="AJ558" s="352">
        <f t="shared" si="124"/>
        <v>0</v>
      </c>
      <c r="AK558" s="349">
        <f>IF(AA558&gt;0,VLOOKUP(C558,'Reference Data 1'!$N$13:$O$17,2),0)</f>
        <v>0</v>
      </c>
      <c r="AL558" s="346">
        <f t="shared" si="125"/>
        <v>0</v>
      </c>
      <c r="AM558" s="353">
        <f t="shared" si="126"/>
        <v>0</v>
      </c>
      <c r="AN558" s="354">
        <f t="shared" si="127"/>
        <v>0</v>
      </c>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c r="BU558" s="23"/>
      <c r="BV558" s="23"/>
      <c r="BW558" s="23"/>
      <c r="BX558" s="23"/>
      <c r="BY558" s="23"/>
      <c r="BZ558" s="23"/>
      <c r="CA558" s="23"/>
      <c r="CB558" s="23"/>
      <c r="CC558" s="23"/>
      <c r="CD558" s="23"/>
      <c r="CE558" s="23"/>
      <c r="CF558" s="23"/>
      <c r="CG558" s="23"/>
      <c r="CH558" s="23"/>
      <c r="CI558" s="23"/>
      <c r="CJ558" s="23"/>
      <c r="CK558" s="23"/>
      <c r="CL558" s="23"/>
      <c r="CM558" s="23"/>
      <c r="CN558" s="23"/>
      <c r="CO558" s="23"/>
      <c r="CP558" s="23"/>
      <c r="CQ558" s="23"/>
      <c r="CR558" s="23"/>
      <c r="CS558" s="23"/>
      <c r="CT558" s="23"/>
      <c r="CU558" s="23"/>
      <c r="CV558" s="23"/>
      <c r="CW558" s="23"/>
      <c r="CX558" s="23"/>
      <c r="CY558" s="23"/>
      <c r="CZ558" s="23"/>
      <c r="DA558" s="23"/>
      <c r="DB558" s="23"/>
      <c r="DC558" s="23"/>
      <c r="DD558" s="23"/>
      <c r="DE558" s="23"/>
      <c r="DF558" s="23"/>
      <c r="DG558" s="23"/>
      <c r="DH558" s="23"/>
      <c r="DI558" s="23"/>
      <c r="DJ558" s="23"/>
      <c r="DK558" s="23"/>
      <c r="DL558" s="23"/>
      <c r="DM558" s="23"/>
      <c r="DN558" s="23"/>
      <c r="DO558" s="23"/>
      <c r="DP558" s="23"/>
      <c r="DQ558" s="23"/>
      <c r="DR558" s="23"/>
      <c r="DS558" s="23"/>
      <c r="DT558" s="23"/>
      <c r="DU558" s="23"/>
      <c r="DV558" s="23"/>
      <c r="DW558" s="23"/>
      <c r="DX558" s="23"/>
      <c r="DY558" s="23"/>
      <c r="DZ558" s="23"/>
      <c r="EA558" s="23"/>
      <c r="EB558" s="23"/>
      <c r="EC558" s="23"/>
      <c r="ED558" s="23"/>
      <c r="EE558" s="23"/>
      <c r="EF558" s="23"/>
      <c r="EG558" s="23"/>
      <c r="EH558" s="23"/>
      <c r="EI558" s="23"/>
      <c r="EJ558" s="23"/>
      <c r="EK558" s="23"/>
      <c r="EL558" s="23"/>
      <c r="EM558" s="23"/>
      <c r="EN558" s="23"/>
      <c r="EO558" s="23"/>
      <c r="EP558" s="23"/>
      <c r="EQ558" s="23"/>
      <c r="ER558" s="23"/>
      <c r="ES558" s="23"/>
      <c r="ET558" s="23"/>
      <c r="EU558" s="23"/>
      <c r="EV558" s="23"/>
      <c r="EW558" s="23"/>
      <c r="EX558" s="23"/>
      <c r="EY558" s="23"/>
      <c r="EZ558" s="23"/>
      <c r="FA558" s="23"/>
      <c r="FB558" s="23"/>
      <c r="FC558" s="23"/>
      <c r="FD558" s="23"/>
      <c r="FE558" s="23"/>
      <c r="FF558" s="23"/>
      <c r="FG558" s="23"/>
      <c r="FH558" s="23"/>
      <c r="FI558" s="23"/>
      <c r="FJ558" s="23"/>
      <c r="FK558" s="23"/>
      <c r="FL558" s="23"/>
      <c r="FM558" s="23"/>
      <c r="FN558" s="23"/>
      <c r="FO558" s="23"/>
      <c r="FP558" s="23"/>
      <c r="FQ558" s="23"/>
      <c r="FR558" s="23"/>
      <c r="FS558" s="23"/>
      <c r="FT558" s="23"/>
      <c r="FU558" s="23"/>
      <c r="FV558" s="23"/>
      <c r="FW558" s="23"/>
      <c r="FX558" s="23"/>
      <c r="FY558" s="23"/>
      <c r="FZ558" s="23"/>
      <c r="GA558" s="23"/>
      <c r="GB558" s="23"/>
      <c r="GC558" s="23"/>
      <c r="GD558" s="23"/>
      <c r="GE558" s="23"/>
      <c r="GF558" s="23"/>
      <c r="GG558" s="23"/>
      <c r="GH558" s="23"/>
      <c r="GI558" s="23"/>
      <c r="GJ558" s="23"/>
      <c r="GK558" s="23"/>
      <c r="GL558" s="23"/>
      <c r="GM558" s="23"/>
      <c r="GN558" s="23"/>
      <c r="GO558" s="23"/>
      <c r="GP558" s="23"/>
      <c r="GQ558" s="23"/>
      <c r="GR558" s="23"/>
      <c r="GS558" s="23"/>
      <c r="GT558" s="23"/>
      <c r="GU558" s="23"/>
      <c r="GV558" s="23"/>
      <c r="GW558" s="23"/>
      <c r="GX558" s="23"/>
      <c r="GY558" s="23"/>
      <c r="GZ558" s="23"/>
      <c r="HA558" s="23"/>
      <c r="HB558" s="23"/>
      <c r="HC558" s="23"/>
      <c r="HD558" s="23"/>
      <c r="HE558" s="23"/>
      <c r="HF558" s="23"/>
      <c r="HG558" s="23"/>
      <c r="HH558" s="23"/>
      <c r="HI558" s="23"/>
      <c r="HJ558" s="23"/>
      <c r="HK558" s="23"/>
    </row>
    <row r="559" spans="1:219" ht="13.9" customHeight="1">
      <c r="A559" s="392"/>
      <c r="B559" s="160"/>
      <c r="C559" s="161"/>
      <c r="D559" s="161"/>
      <c r="E559" s="255"/>
      <c r="F559" s="396">
        <v>0</v>
      </c>
      <c r="G559" s="181"/>
      <c r="H559" s="186"/>
      <c r="I559" s="162"/>
      <c r="J559" s="163"/>
      <c r="K559" s="164"/>
      <c r="L559" s="164"/>
      <c r="M559" s="187"/>
      <c r="N559" s="458"/>
      <c r="O559" s="463"/>
      <c r="P559" s="190"/>
      <c r="Q559" s="165"/>
      <c r="R559" s="166"/>
      <c r="S559" s="191"/>
      <c r="T559" s="195"/>
      <c r="U559" s="167"/>
      <c r="V559" s="196"/>
      <c r="W559" s="199">
        <f t="shared" si="114"/>
        <v>0</v>
      </c>
      <c r="X559" s="344">
        <f>IF(G559&gt;0,HLOOKUP(C559,'Utility Allowances'!$O$33:$S$34,2),0)</f>
        <v>0</v>
      </c>
      <c r="Y559" s="345">
        <f t="shared" si="115"/>
        <v>0</v>
      </c>
      <c r="Z559" s="168">
        <f t="shared" si="116"/>
        <v>0</v>
      </c>
      <c r="AA559" s="346">
        <f t="shared" si="117"/>
        <v>0</v>
      </c>
      <c r="AB559" s="344">
        <f>IF(Y559&gt;0,VLOOKUP($Y559,'Reference Data 2'!$B$7:$C$71,2),0)</f>
        <v>0</v>
      </c>
      <c r="AC559" s="347">
        <f t="shared" si="118"/>
        <v>0</v>
      </c>
      <c r="AD559" s="348">
        <f t="shared" si="119"/>
        <v>0</v>
      </c>
      <c r="AE559" s="349">
        <f>IF(Y559&gt;0,VLOOKUP($Y559,'Reference Data 2'!$B$9:$D$71,3),0)</f>
        <v>0</v>
      </c>
      <c r="AF559" s="347">
        <f t="shared" si="120"/>
        <v>0</v>
      </c>
      <c r="AG559" s="346">
        <f t="shared" si="121"/>
        <v>0</v>
      </c>
      <c r="AH559" s="350">
        <f t="shared" si="122"/>
        <v>0</v>
      </c>
      <c r="AI559" s="351">
        <f t="shared" si="123"/>
        <v>0</v>
      </c>
      <c r="AJ559" s="352">
        <f t="shared" si="124"/>
        <v>0</v>
      </c>
      <c r="AK559" s="349">
        <f>IF(AA559&gt;0,VLOOKUP(C559,'Reference Data 1'!$N$13:$O$17,2),0)</f>
        <v>0</v>
      </c>
      <c r="AL559" s="346">
        <f t="shared" si="125"/>
        <v>0</v>
      </c>
      <c r="AM559" s="353">
        <f t="shared" si="126"/>
        <v>0</v>
      </c>
      <c r="AN559" s="354">
        <f t="shared" si="127"/>
        <v>0</v>
      </c>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c r="BO559" s="23"/>
      <c r="BP559" s="23"/>
      <c r="BQ559" s="23"/>
      <c r="BR559" s="23"/>
      <c r="BS559" s="23"/>
      <c r="BT559" s="23"/>
      <c r="BU559" s="23"/>
      <c r="BV559" s="23"/>
      <c r="BW559" s="23"/>
      <c r="BX559" s="23"/>
      <c r="BY559" s="23"/>
      <c r="BZ559" s="23"/>
      <c r="CA559" s="23"/>
      <c r="CB559" s="23"/>
      <c r="CC559" s="23"/>
      <c r="CD559" s="23"/>
      <c r="CE559" s="23"/>
      <c r="CF559" s="23"/>
      <c r="CG559" s="23"/>
      <c r="CH559" s="23"/>
      <c r="CI559" s="23"/>
      <c r="CJ559" s="23"/>
      <c r="CK559" s="23"/>
      <c r="CL559" s="23"/>
      <c r="CM559" s="23"/>
      <c r="CN559" s="23"/>
      <c r="CO559" s="23"/>
      <c r="CP559" s="23"/>
      <c r="CQ559" s="23"/>
      <c r="CR559" s="23"/>
      <c r="CS559" s="23"/>
      <c r="CT559" s="23"/>
      <c r="CU559" s="23"/>
      <c r="CV559" s="23"/>
      <c r="CW559" s="23"/>
      <c r="CX559" s="23"/>
      <c r="CY559" s="23"/>
      <c r="CZ559" s="23"/>
      <c r="DA559" s="23"/>
      <c r="DB559" s="23"/>
      <c r="DC559" s="23"/>
      <c r="DD559" s="23"/>
      <c r="DE559" s="23"/>
      <c r="DF559" s="23"/>
      <c r="DG559" s="23"/>
      <c r="DH559" s="23"/>
      <c r="DI559" s="23"/>
      <c r="DJ559" s="23"/>
      <c r="DK559" s="23"/>
      <c r="DL559" s="23"/>
      <c r="DM559" s="23"/>
      <c r="DN559" s="23"/>
      <c r="DO559" s="23"/>
      <c r="DP559" s="23"/>
      <c r="DQ559" s="23"/>
      <c r="DR559" s="23"/>
      <c r="DS559" s="23"/>
      <c r="DT559" s="23"/>
      <c r="DU559" s="23"/>
      <c r="DV559" s="23"/>
      <c r="DW559" s="23"/>
      <c r="DX559" s="23"/>
      <c r="DY559" s="23"/>
      <c r="DZ559" s="23"/>
      <c r="EA559" s="23"/>
      <c r="EB559" s="23"/>
      <c r="EC559" s="23"/>
      <c r="ED559" s="23"/>
      <c r="EE559" s="23"/>
      <c r="EF559" s="23"/>
      <c r="EG559" s="23"/>
      <c r="EH559" s="23"/>
      <c r="EI559" s="23"/>
      <c r="EJ559" s="23"/>
      <c r="EK559" s="23"/>
      <c r="EL559" s="23"/>
      <c r="EM559" s="23"/>
      <c r="EN559" s="23"/>
      <c r="EO559" s="23"/>
      <c r="EP559" s="23"/>
      <c r="EQ559" s="23"/>
      <c r="ER559" s="23"/>
      <c r="ES559" s="23"/>
      <c r="ET559" s="23"/>
      <c r="EU559" s="23"/>
      <c r="EV559" s="23"/>
      <c r="EW559" s="23"/>
      <c r="EX559" s="23"/>
      <c r="EY559" s="23"/>
      <c r="EZ559" s="23"/>
      <c r="FA559" s="23"/>
      <c r="FB559" s="23"/>
      <c r="FC559" s="23"/>
      <c r="FD559" s="23"/>
      <c r="FE559" s="23"/>
      <c r="FF559" s="23"/>
      <c r="FG559" s="23"/>
      <c r="FH559" s="23"/>
      <c r="FI559" s="23"/>
      <c r="FJ559" s="23"/>
      <c r="FK559" s="23"/>
      <c r="FL559" s="23"/>
      <c r="FM559" s="23"/>
      <c r="FN559" s="23"/>
      <c r="FO559" s="23"/>
      <c r="FP559" s="23"/>
      <c r="FQ559" s="23"/>
      <c r="FR559" s="23"/>
      <c r="FS559" s="23"/>
      <c r="FT559" s="23"/>
      <c r="FU559" s="23"/>
      <c r="FV559" s="23"/>
      <c r="FW559" s="23"/>
      <c r="FX559" s="23"/>
      <c r="FY559" s="23"/>
      <c r="FZ559" s="23"/>
      <c r="GA559" s="23"/>
      <c r="GB559" s="23"/>
      <c r="GC559" s="23"/>
      <c r="GD559" s="23"/>
      <c r="GE559" s="23"/>
      <c r="GF559" s="23"/>
      <c r="GG559" s="23"/>
      <c r="GH559" s="23"/>
      <c r="GI559" s="23"/>
      <c r="GJ559" s="23"/>
      <c r="GK559" s="23"/>
      <c r="GL559" s="23"/>
      <c r="GM559" s="23"/>
      <c r="GN559" s="23"/>
      <c r="GO559" s="23"/>
      <c r="GP559" s="23"/>
      <c r="GQ559" s="23"/>
      <c r="GR559" s="23"/>
      <c r="GS559" s="23"/>
      <c r="GT559" s="23"/>
      <c r="GU559" s="23"/>
      <c r="GV559" s="23"/>
      <c r="GW559" s="23"/>
      <c r="GX559" s="23"/>
      <c r="GY559" s="23"/>
      <c r="GZ559" s="23"/>
      <c r="HA559" s="23"/>
      <c r="HB559" s="23"/>
      <c r="HC559" s="23"/>
      <c r="HD559" s="23"/>
      <c r="HE559" s="23"/>
      <c r="HF559" s="23"/>
      <c r="HG559" s="23"/>
      <c r="HH559" s="23"/>
      <c r="HI559" s="23"/>
      <c r="HJ559" s="23"/>
      <c r="HK559" s="23"/>
    </row>
    <row r="560" spans="1:219" ht="13.9" customHeight="1">
      <c r="A560" s="392"/>
      <c r="B560" s="160"/>
      <c r="C560" s="161"/>
      <c r="D560" s="161"/>
      <c r="E560" s="255"/>
      <c r="F560" s="396">
        <v>0</v>
      </c>
      <c r="G560" s="181"/>
      <c r="H560" s="186"/>
      <c r="I560" s="162"/>
      <c r="J560" s="163"/>
      <c r="K560" s="164"/>
      <c r="L560" s="164"/>
      <c r="M560" s="187"/>
      <c r="N560" s="458"/>
      <c r="O560" s="463"/>
      <c r="P560" s="190"/>
      <c r="Q560" s="165"/>
      <c r="R560" s="166"/>
      <c r="S560" s="191"/>
      <c r="T560" s="195"/>
      <c r="U560" s="167"/>
      <c r="V560" s="196"/>
      <c r="W560" s="199">
        <f t="shared" si="114"/>
        <v>0</v>
      </c>
      <c r="X560" s="344">
        <f>IF(G560&gt;0,HLOOKUP(C560,'Utility Allowances'!$O$33:$S$34,2),0)</f>
        <v>0</v>
      </c>
      <c r="Y560" s="345">
        <f t="shared" si="115"/>
        <v>0</v>
      </c>
      <c r="Z560" s="168">
        <f t="shared" si="116"/>
        <v>0</v>
      </c>
      <c r="AA560" s="346">
        <f t="shared" si="117"/>
        <v>0</v>
      </c>
      <c r="AB560" s="344">
        <f>IF(Y560&gt;0,VLOOKUP($Y560,'Reference Data 2'!$B$7:$C$71,2),0)</f>
        <v>0</v>
      </c>
      <c r="AC560" s="347">
        <f t="shared" si="118"/>
        <v>0</v>
      </c>
      <c r="AD560" s="348">
        <f t="shared" si="119"/>
        <v>0</v>
      </c>
      <c r="AE560" s="349">
        <f>IF(Y560&gt;0,VLOOKUP($Y560,'Reference Data 2'!$B$9:$D$71,3),0)</f>
        <v>0</v>
      </c>
      <c r="AF560" s="347">
        <f t="shared" si="120"/>
        <v>0</v>
      </c>
      <c r="AG560" s="346">
        <f t="shared" si="121"/>
        <v>0</v>
      </c>
      <c r="AH560" s="350">
        <f t="shared" si="122"/>
        <v>0</v>
      </c>
      <c r="AI560" s="351">
        <f t="shared" si="123"/>
        <v>0</v>
      </c>
      <c r="AJ560" s="352">
        <f t="shared" si="124"/>
        <v>0</v>
      </c>
      <c r="AK560" s="349">
        <f>IF(AA560&gt;0,VLOOKUP(C560,'Reference Data 1'!$N$13:$O$17,2),0)</f>
        <v>0</v>
      </c>
      <c r="AL560" s="346">
        <f t="shared" si="125"/>
        <v>0</v>
      </c>
      <c r="AM560" s="353">
        <f t="shared" si="126"/>
        <v>0</v>
      </c>
      <c r="AN560" s="354">
        <f t="shared" si="127"/>
        <v>0</v>
      </c>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c r="BO560" s="23"/>
      <c r="BP560" s="23"/>
      <c r="BQ560" s="23"/>
      <c r="BR560" s="23"/>
      <c r="BS560" s="23"/>
      <c r="BT560" s="23"/>
      <c r="BU560" s="23"/>
      <c r="BV560" s="23"/>
      <c r="BW560" s="23"/>
      <c r="BX560" s="23"/>
      <c r="BY560" s="23"/>
      <c r="BZ560" s="23"/>
      <c r="CA560" s="23"/>
      <c r="CB560" s="23"/>
      <c r="CC560" s="23"/>
      <c r="CD560" s="23"/>
      <c r="CE560" s="23"/>
      <c r="CF560" s="23"/>
      <c r="CG560" s="23"/>
      <c r="CH560" s="23"/>
      <c r="CI560" s="23"/>
      <c r="CJ560" s="23"/>
      <c r="CK560" s="23"/>
      <c r="CL560" s="23"/>
      <c r="CM560" s="23"/>
      <c r="CN560" s="23"/>
      <c r="CO560" s="23"/>
      <c r="CP560" s="23"/>
      <c r="CQ560" s="23"/>
      <c r="CR560" s="23"/>
      <c r="CS560" s="23"/>
      <c r="CT560" s="23"/>
      <c r="CU560" s="23"/>
      <c r="CV560" s="23"/>
      <c r="CW560" s="23"/>
      <c r="CX560" s="23"/>
      <c r="CY560" s="23"/>
      <c r="CZ560" s="23"/>
      <c r="DA560" s="23"/>
      <c r="DB560" s="23"/>
      <c r="DC560" s="23"/>
      <c r="DD560" s="23"/>
      <c r="DE560" s="23"/>
      <c r="DF560" s="23"/>
      <c r="DG560" s="23"/>
      <c r="DH560" s="23"/>
      <c r="DI560" s="23"/>
      <c r="DJ560" s="23"/>
      <c r="DK560" s="23"/>
      <c r="DL560" s="23"/>
      <c r="DM560" s="23"/>
      <c r="DN560" s="23"/>
      <c r="DO560" s="23"/>
      <c r="DP560" s="23"/>
      <c r="DQ560" s="23"/>
      <c r="DR560" s="23"/>
      <c r="DS560" s="23"/>
      <c r="DT560" s="23"/>
      <c r="DU560" s="23"/>
      <c r="DV560" s="23"/>
      <c r="DW560" s="23"/>
      <c r="DX560" s="23"/>
      <c r="DY560" s="23"/>
      <c r="DZ560" s="23"/>
      <c r="EA560" s="23"/>
      <c r="EB560" s="23"/>
      <c r="EC560" s="23"/>
      <c r="ED560" s="23"/>
      <c r="EE560" s="23"/>
      <c r="EF560" s="23"/>
      <c r="EG560" s="23"/>
      <c r="EH560" s="23"/>
      <c r="EI560" s="23"/>
      <c r="EJ560" s="23"/>
      <c r="EK560" s="23"/>
      <c r="EL560" s="23"/>
      <c r="EM560" s="23"/>
      <c r="EN560" s="23"/>
      <c r="EO560" s="23"/>
      <c r="EP560" s="23"/>
      <c r="EQ560" s="23"/>
      <c r="ER560" s="23"/>
      <c r="ES560" s="23"/>
      <c r="ET560" s="23"/>
      <c r="EU560" s="23"/>
      <c r="EV560" s="23"/>
      <c r="EW560" s="23"/>
      <c r="EX560" s="23"/>
      <c r="EY560" s="23"/>
      <c r="EZ560" s="23"/>
      <c r="FA560" s="23"/>
      <c r="FB560" s="23"/>
      <c r="FC560" s="23"/>
      <c r="FD560" s="23"/>
      <c r="FE560" s="23"/>
      <c r="FF560" s="23"/>
      <c r="FG560" s="23"/>
      <c r="FH560" s="23"/>
      <c r="FI560" s="23"/>
      <c r="FJ560" s="23"/>
      <c r="FK560" s="23"/>
      <c r="FL560" s="23"/>
      <c r="FM560" s="23"/>
      <c r="FN560" s="23"/>
      <c r="FO560" s="23"/>
      <c r="FP560" s="23"/>
      <c r="FQ560" s="23"/>
      <c r="FR560" s="23"/>
      <c r="FS560" s="23"/>
      <c r="FT560" s="23"/>
      <c r="FU560" s="23"/>
      <c r="FV560" s="23"/>
      <c r="FW560" s="23"/>
      <c r="FX560" s="23"/>
      <c r="FY560" s="23"/>
      <c r="FZ560" s="23"/>
      <c r="GA560" s="23"/>
      <c r="GB560" s="23"/>
      <c r="GC560" s="23"/>
      <c r="GD560" s="23"/>
      <c r="GE560" s="23"/>
      <c r="GF560" s="23"/>
      <c r="GG560" s="23"/>
      <c r="GH560" s="23"/>
      <c r="GI560" s="23"/>
      <c r="GJ560" s="23"/>
      <c r="GK560" s="23"/>
      <c r="GL560" s="23"/>
      <c r="GM560" s="23"/>
      <c r="GN560" s="23"/>
      <c r="GO560" s="23"/>
      <c r="GP560" s="23"/>
      <c r="GQ560" s="23"/>
      <c r="GR560" s="23"/>
      <c r="GS560" s="23"/>
      <c r="GT560" s="23"/>
      <c r="GU560" s="23"/>
      <c r="GV560" s="23"/>
      <c r="GW560" s="23"/>
      <c r="GX560" s="23"/>
      <c r="GY560" s="23"/>
      <c r="GZ560" s="23"/>
      <c r="HA560" s="23"/>
      <c r="HB560" s="23"/>
      <c r="HC560" s="23"/>
      <c r="HD560" s="23"/>
      <c r="HE560" s="23"/>
      <c r="HF560" s="23"/>
      <c r="HG560" s="23"/>
      <c r="HH560" s="23"/>
      <c r="HI560" s="23"/>
      <c r="HJ560" s="23"/>
      <c r="HK560" s="23"/>
    </row>
    <row r="561" spans="1:219" ht="13.9" customHeight="1">
      <c r="A561" s="392"/>
      <c r="B561" s="160"/>
      <c r="C561" s="161"/>
      <c r="D561" s="161"/>
      <c r="E561" s="255"/>
      <c r="F561" s="396">
        <v>0</v>
      </c>
      <c r="G561" s="181"/>
      <c r="H561" s="186"/>
      <c r="I561" s="162"/>
      <c r="J561" s="163"/>
      <c r="K561" s="164"/>
      <c r="L561" s="164"/>
      <c r="M561" s="187"/>
      <c r="N561" s="458"/>
      <c r="O561" s="463"/>
      <c r="P561" s="190"/>
      <c r="Q561" s="165"/>
      <c r="R561" s="166"/>
      <c r="S561" s="191"/>
      <c r="T561" s="195"/>
      <c r="U561" s="167"/>
      <c r="V561" s="196"/>
      <c r="W561" s="199">
        <f t="shared" si="114"/>
        <v>0</v>
      </c>
      <c r="X561" s="344">
        <f>IF(G561&gt;0,HLOOKUP(C561,'Utility Allowances'!$O$33:$S$34,2),0)</f>
        <v>0</v>
      </c>
      <c r="Y561" s="345">
        <f t="shared" si="115"/>
        <v>0</v>
      </c>
      <c r="Z561" s="168">
        <f t="shared" si="116"/>
        <v>0</v>
      </c>
      <c r="AA561" s="346">
        <f t="shared" si="117"/>
        <v>0</v>
      </c>
      <c r="AB561" s="344">
        <f>IF(Y561&gt;0,VLOOKUP($Y561,'Reference Data 2'!$B$7:$C$71,2),0)</f>
        <v>0</v>
      </c>
      <c r="AC561" s="347">
        <f t="shared" si="118"/>
        <v>0</v>
      </c>
      <c r="AD561" s="348">
        <f t="shared" si="119"/>
        <v>0</v>
      </c>
      <c r="AE561" s="349">
        <f>IF(Y561&gt;0,VLOOKUP($Y561,'Reference Data 2'!$B$9:$D$71,3),0)</f>
        <v>0</v>
      </c>
      <c r="AF561" s="347">
        <f t="shared" si="120"/>
        <v>0</v>
      </c>
      <c r="AG561" s="346">
        <f t="shared" si="121"/>
        <v>0</v>
      </c>
      <c r="AH561" s="350">
        <f t="shared" si="122"/>
        <v>0</v>
      </c>
      <c r="AI561" s="351">
        <f t="shared" si="123"/>
        <v>0</v>
      </c>
      <c r="AJ561" s="352">
        <f t="shared" si="124"/>
        <v>0</v>
      </c>
      <c r="AK561" s="349">
        <f>IF(AA561&gt;0,VLOOKUP(C561,'Reference Data 1'!$N$13:$O$17,2),0)</f>
        <v>0</v>
      </c>
      <c r="AL561" s="346">
        <f t="shared" si="125"/>
        <v>0</v>
      </c>
      <c r="AM561" s="353">
        <f t="shared" si="126"/>
        <v>0</v>
      </c>
      <c r="AN561" s="354">
        <f t="shared" si="127"/>
        <v>0</v>
      </c>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c r="BO561" s="23"/>
      <c r="BP561" s="23"/>
      <c r="BQ561" s="23"/>
      <c r="BR561" s="23"/>
      <c r="BS561" s="23"/>
      <c r="BT561" s="23"/>
      <c r="BU561" s="23"/>
      <c r="BV561" s="23"/>
      <c r="BW561" s="23"/>
      <c r="BX561" s="23"/>
      <c r="BY561" s="23"/>
      <c r="BZ561" s="23"/>
      <c r="CA561" s="23"/>
      <c r="CB561" s="23"/>
      <c r="CC561" s="23"/>
      <c r="CD561" s="23"/>
      <c r="CE561" s="23"/>
      <c r="CF561" s="23"/>
      <c r="CG561" s="23"/>
      <c r="CH561" s="23"/>
      <c r="CI561" s="23"/>
      <c r="CJ561" s="23"/>
      <c r="CK561" s="23"/>
      <c r="CL561" s="23"/>
      <c r="CM561" s="23"/>
      <c r="CN561" s="23"/>
      <c r="CO561" s="23"/>
      <c r="CP561" s="23"/>
      <c r="CQ561" s="23"/>
      <c r="CR561" s="23"/>
      <c r="CS561" s="23"/>
      <c r="CT561" s="23"/>
      <c r="CU561" s="23"/>
      <c r="CV561" s="23"/>
      <c r="CW561" s="23"/>
      <c r="CX561" s="23"/>
      <c r="CY561" s="23"/>
      <c r="CZ561" s="23"/>
      <c r="DA561" s="23"/>
      <c r="DB561" s="23"/>
      <c r="DC561" s="23"/>
      <c r="DD561" s="23"/>
      <c r="DE561" s="23"/>
      <c r="DF561" s="23"/>
      <c r="DG561" s="23"/>
      <c r="DH561" s="23"/>
      <c r="DI561" s="23"/>
      <c r="DJ561" s="23"/>
      <c r="DK561" s="23"/>
      <c r="DL561" s="23"/>
      <c r="DM561" s="23"/>
      <c r="DN561" s="23"/>
      <c r="DO561" s="23"/>
      <c r="DP561" s="23"/>
      <c r="DQ561" s="23"/>
      <c r="DR561" s="23"/>
      <c r="DS561" s="23"/>
      <c r="DT561" s="23"/>
      <c r="DU561" s="23"/>
      <c r="DV561" s="23"/>
      <c r="DW561" s="23"/>
      <c r="DX561" s="23"/>
      <c r="DY561" s="23"/>
      <c r="DZ561" s="23"/>
      <c r="EA561" s="23"/>
      <c r="EB561" s="23"/>
      <c r="EC561" s="23"/>
      <c r="ED561" s="23"/>
      <c r="EE561" s="23"/>
      <c r="EF561" s="23"/>
      <c r="EG561" s="23"/>
      <c r="EH561" s="23"/>
      <c r="EI561" s="23"/>
      <c r="EJ561" s="23"/>
      <c r="EK561" s="23"/>
      <c r="EL561" s="23"/>
      <c r="EM561" s="23"/>
      <c r="EN561" s="23"/>
      <c r="EO561" s="23"/>
      <c r="EP561" s="23"/>
      <c r="EQ561" s="23"/>
      <c r="ER561" s="23"/>
      <c r="ES561" s="23"/>
      <c r="ET561" s="23"/>
      <c r="EU561" s="23"/>
      <c r="EV561" s="23"/>
      <c r="EW561" s="23"/>
      <c r="EX561" s="23"/>
      <c r="EY561" s="23"/>
      <c r="EZ561" s="23"/>
      <c r="FA561" s="23"/>
      <c r="FB561" s="23"/>
      <c r="FC561" s="23"/>
      <c r="FD561" s="23"/>
      <c r="FE561" s="23"/>
      <c r="FF561" s="23"/>
      <c r="FG561" s="23"/>
      <c r="FH561" s="23"/>
      <c r="FI561" s="23"/>
      <c r="FJ561" s="23"/>
      <c r="FK561" s="23"/>
      <c r="FL561" s="23"/>
      <c r="FM561" s="23"/>
      <c r="FN561" s="23"/>
      <c r="FO561" s="23"/>
      <c r="FP561" s="23"/>
      <c r="FQ561" s="23"/>
      <c r="FR561" s="23"/>
      <c r="FS561" s="23"/>
      <c r="FT561" s="23"/>
      <c r="FU561" s="23"/>
      <c r="FV561" s="23"/>
      <c r="FW561" s="23"/>
      <c r="FX561" s="23"/>
      <c r="FY561" s="23"/>
      <c r="FZ561" s="23"/>
      <c r="GA561" s="23"/>
      <c r="GB561" s="23"/>
      <c r="GC561" s="23"/>
      <c r="GD561" s="23"/>
      <c r="GE561" s="23"/>
      <c r="GF561" s="23"/>
      <c r="GG561" s="23"/>
      <c r="GH561" s="23"/>
      <c r="GI561" s="23"/>
      <c r="GJ561" s="23"/>
      <c r="GK561" s="23"/>
      <c r="GL561" s="23"/>
      <c r="GM561" s="23"/>
      <c r="GN561" s="23"/>
      <c r="GO561" s="23"/>
      <c r="GP561" s="23"/>
      <c r="GQ561" s="23"/>
      <c r="GR561" s="23"/>
      <c r="GS561" s="23"/>
      <c r="GT561" s="23"/>
      <c r="GU561" s="23"/>
      <c r="GV561" s="23"/>
      <c r="GW561" s="23"/>
      <c r="GX561" s="23"/>
      <c r="GY561" s="23"/>
      <c r="GZ561" s="23"/>
      <c r="HA561" s="23"/>
      <c r="HB561" s="23"/>
      <c r="HC561" s="23"/>
      <c r="HD561" s="23"/>
      <c r="HE561" s="23"/>
      <c r="HF561" s="23"/>
      <c r="HG561" s="23"/>
      <c r="HH561" s="23"/>
      <c r="HI561" s="23"/>
      <c r="HJ561" s="23"/>
      <c r="HK561" s="23"/>
    </row>
    <row r="562" spans="1:219" ht="13.9" customHeight="1">
      <c r="A562" s="392"/>
      <c r="B562" s="160"/>
      <c r="C562" s="161"/>
      <c r="D562" s="161"/>
      <c r="E562" s="255"/>
      <c r="F562" s="396">
        <v>0</v>
      </c>
      <c r="G562" s="181"/>
      <c r="H562" s="186"/>
      <c r="I562" s="162"/>
      <c r="J562" s="163"/>
      <c r="K562" s="164"/>
      <c r="L562" s="164"/>
      <c r="M562" s="187"/>
      <c r="N562" s="458"/>
      <c r="O562" s="463"/>
      <c r="P562" s="190"/>
      <c r="Q562" s="165"/>
      <c r="R562" s="166"/>
      <c r="S562" s="191"/>
      <c r="T562" s="195"/>
      <c r="U562" s="167"/>
      <c r="V562" s="196"/>
      <c r="W562" s="199">
        <f t="shared" si="114"/>
        <v>0</v>
      </c>
      <c r="X562" s="344">
        <f>IF(G562&gt;0,HLOOKUP(C562,'Utility Allowances'!$O$33:$S$34,2),0)</f>
        <v>0</v>
      </c>
      <c r="Y562" s="345">
        <f t="shared" si="115"/>
        <v>0</v>
      </c>
      <c r="Z562" s="168">
        <f t="shared" si="116"/>
        <v>0</v>
      </c>
      <c r="AA562" s="346">
        <f t="shared" si="117"/>
        <v>0</v>
      </c>
      <c r="AB562" s="344">
        <f>IF(Y562&gt;0,VLOOKUP($Y562,'Reference Data 2'!$B$7:$C$71,2),0)</f>
        <v>0</v>
      </c>
      <c r="AC562" s="347">
        <f t="shared" si="118"/>
        <v>0</v>
      </c>
      <c r="AD562" s="348">
        <f t="shared" si="119"/>
        <v>0</v>
      </c>
      <c r="AE562" s="349">
        <f>IF(Y562&gt;0,VLOOKUP($Y562,'Reference Data 2'!$B$9:$D$71,3),0)</f>
        <v>0</v>
      </c>
      <c r="AF562" s="347">
        <f t="shared" si="120"/>
        <v>0</v>
      </c>
      <c r="AG562" s="346">
        <f t="shared" si="121"/>
        <v>0</v>
      </c>
      <c r="AH562" s="350">
        <f t="shared" si="122"/>
        <v>0</v>
      </c>
      <c r="AI562" s="351">
        <f t="shared" si="123"/>
        <v>0</v>
      </c>
      <c r="AJ562" s="352">
        <f t="shared" si="124"/>
        <v>0</v>
      </c>
      <c r="AK562" s="349">
        <f>IF(AA562&gt;0,VLOOKUP(C562,'Reference Data 1'!$N$13:$O$17,2),0)</f>
        <v>0</v>
      </c>
      <c r="AL562" s="346">
        <f t="shared" si="125"/>
        <v>0</v>
      </c>
      <c r="AM562" s="353">
        <f t="shared" si="126"/>
        <v>0</v>
      </c>
      <c r="AN562" s="354">
        <f t="shared" si="127"/>
        <v>0</v>
      </c>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c r="BO562" s="23"/>
      <c r="BP562" s="23"/>
      <c r="BQ562" s="23"/>
      <c r="BR562" s="23"/>
      <c r="BS562" s="23"/>
      <c r="BT562" s="23"/>
      <c r="BU562" s="23"/>
      <c r="BV562" s="23"/>
      <c r="BW562" s="23"/>
      <c r="BX562" s="23"/>
      <c r="BY562" s="23"/>
      <c r="BZ562" s="23"/>
      <c r="CA562" s="23"/>
      <c r="CB562" s="23"/>
      <c r="CC562" s="23"/>
      <c r="CD562" s="23"/>
      <c r="CE562" s="23"/>
      <c r="CF562" s="23"/>
      <c r="CG562" s="23"/>
      <c r="CH562" s="23"/>
      <c r="CI562" s="23"/>
      <c r="CJ562" s="23"/>
      <c r="CK562" s="23"/>
      <c r="CL562" s="23"/>
      <c r="CM562" s="23"/>
      <c r="CN562" s="23"/>
      <c r="CO562" s="23"/>
      <c r="CP562" s="23"/>
      <c r="CQ562" s="23"/>
      <c r="CR562" s="23"/>
      <c r="CS562" s="23"/>
      <c r="CT562" s="23"/>
      <c r="CU562" s="23"/>
      <c r="CV562" s="23"/>
      <c r="CW562" s="23"/>
      <c r="CX562" s="23"/>
      <c r="CY562" s="23"/>
      <c r="CZ562" s="23"/>
      <c r="DA562" s="23"/>
      <c r="DB562" s="23"/>
      <c r="DC562" s="23"/>
      <c r="DD562" s="23"/>
      <c r="DE562" s="23"/>
      <c r="DF562" s="23"/>
      <c r="DG562" s="23"/>
      <c r="DH562" s="23"/>
      <c r="DI562" s="23"/>
      <c r="DJ562" s="23"/>
      <c r="DK562" s="23"/>
      <c r="DL562" s="23"/>
      <c r="DM562" s="23"/>
      <c r="DN562" s="23"/>
      <c r="DO562" s="23"/>
      <c r="DP562" s="23"/>
      <c r="DQ562" s="23"/>
      <c r="DR562" s="23"/>
      <c r="DS562" s="23"/>
      <c r="DT562" s="23"/>
      <c r="DU562" s="23"/>
      <c r="DV562" s="23"/>
      <c r="DW562" s="23"/>
      <c r="DX562" s="23"/>
      <c r="DY562" s="23"/>
      <c r="DZ562" s="23"/>
      <c r="EA562" s="23"/>
      <c r="EB562" s="23"/>
      <c r="EC562" s="23"/>
      <c r="ED562" s="23"/>
      <c r="EE562" s="23"/>
      <c r="EF562" s="23"/>
      <c r="EG562" s="23"/>
      <c r="EH562" s="23"/>
      <c r="EI562" s="23"/>
      <c r="EJ562" s="23"/>
      <c r="EK562" s="23"/>
      <c r="EL562" s="23"/>
      <c r="EM562" s="23"/>
      <c r="EN562" s="23"/>
      <c r="EO562" s="23"/>
      <c r="EP562" s="23"/>
      <c r="EQ562" s="23"/>
      <c r="ER562" s="23"/>
      <c r="ES562" s="23"/>
      <c r="ET562" s="23"/>
      <c r="EU562" s="23"/>
      <c r="EV562" s="23"/>
      <c r="EW562" s="23"/>
      <c r="EX562" s="23"/>
      <c r="EY562" s="23"/>
      <c r="EZ562" s="23"/>
      <c r="FA562" s="23"/>
      <c r="FB562" s="23"/>
      <c r="FC562" s="23"/>
      <c r="FD562" s="23"/>
      <c r="FE562" s="23"/>
      <c r="FF562" s="23"/>
      <c r="FG562" s="23"/>
      <c r="FH562" s="23"/>
      <c r="FI562" s="23"/>
      <c r="FJ562" s="23"/>
      <c r="FK562" s="23"/>
      <c r="FL562" s="23"/>
      <c r="FM562" s="23"/>
      <c r="FN562" s="23"/>
      <c r="FO562" s="23"/>
      <c r="FP562" s="23"/>
      <c r="FQ562" s="23"/>
      <c r="FR562" s="23"/>
      <c r="FS562" s="23"/>
      <c r="FT562" s="23"/>
      <c r="FU562" s="23"/>
      <c r="FV562" s="23"/>
      <c r="FW562" s="23"/>
      <c r="FX562" s="23"/>
      <c r="FY562" s="23"/>
      <c r="FZ562" s="23"/>
      <c r="GA562" s="23"/>
      <c r="GB562" s="23"/>
      <c r="GC562" s="23"/>
      <c r="GD562" s="23"/>
      <c r="GE562" s="23"/>
      <c r="GF562" s="23"/>
      <c r="GG562" s="23"/>
      <c r="GH562" s="23"/>
      <c r="GI562" s="23"/>
      <c r="GJ562" s="23"/>
      <c r="GK562" s="23"/>
      <c r="GL562" s="23"/>
      <c r="GM562" s="23"/>
      <c r="GN562" s="23"/>
      <c r="GO562" s="23"/>
      <c r="GP562" s="23"/>
      <c r="GQ562" s="23"/>
      <c r="GR562" s="23"/>
      <c r="GS562" s="23"/>
      <c r="GT562" s="23"/>
      <c r="GU562" s="23"/>
      <c r="GV562" s="23"/>
      <c r="GW562" s="23"/>
      <c r="GX562" s="23"/>
      <c r="GY562" s="23"/>
      <c r="GZ562" s="23"/>
      <c r="HA562" s="23"/>
      <c r="HB562" s="23"/>
      <c r="HC562" s="23"/>
      <c r="HD562" s="23"/>
      <c r="HE562" s="23"/>
      <c r="HF562" s="23"/>
      <c r="HG562" s="23"/>
      <c r="HH562" s="23"/>
      <c r="HI562" s="23"/>
      <c r="HJ562" s="23"/>
      <c r="HK562" s="23"/>
    </row>
    <row r="563" spans="1:219" ht="13.9" customHeight="1">
      <c r="A563" s="392"/>
      <c r="B563" s="160"/>
      <c r="C563" s="161"/>
      <c r="D563" s="161"/>
      <c r="E563" s="255"/>
      <c r="F563" s="396">
        <v>0</v>
      </c>
      <c r="G563" s="181"/>
      <c r="H563" s="186"/>
      <c r="I563" s="162"/>
      <c r="J563" s="163"/>
      <c r="K563" s="164"/>
      <c r="L563" s="164"/>
      <c r="M563" s="187"/>
      <c r="N563" s="458"/>
      <c r="O563" s="463"/>
      <c r="P563" s="190"/>
      <c r="Q563" s="165"/>
      <c r="R563" s="166"/>
      <c r="S563" s="191"/>
      <c r="T563" s="195"/>
      <c r="U563" s="167"/>
      <c r="V563" s="196"/>
      <c r="W563" s="199">
        <f t="shared" si="114"/>
        <v>0</v>
      </c>
      <c r="X563" s="344">
        <f>IF(G563&gt;0,HLOOKUP(C563,'Utility Allowances'!$O$33:$S$34,2),0)</f>
        <v>0</v>
      </c>
      <c r="Y563" s="345">
        <f t="shared" si="115"/>
        <v>0</v>
      </c>
      <c r="Z563" s="168">
        <f t="shared" si="116"/>
        <v>0</v>
      </c>
      <c r="AA563" s="346">
        <f t="shared" si="117"/>
        <v>0</v>
      </c>
      <c r="AB563" s="344">
        <f>IF(Y563&gt;0,VLOOKUP($Y563,'Reference Data 2'!$B$7:$C$71,2),0)</f>
        <v>0</v>
      </c>
      <c r="AC563" s="347">
        <f t="shared" si="118"/>
        <v>0</v>
      </c>
      <c r="AD563" s="348">
        <f t="shared" si="119"/>
        <v>0</v>
      </c>
      <c r="AE563" s="349">
        <f>IF(Y563&gt;0,VLOOKUP($Y563,'Reference Data 2'!$B$9:$D$71,3),0)</f>
        <v>0</v>
      </c>
      <c r="AF563" s="347">
        <f t="shared" si="120"/>
        <v>0</v>
      </c>
      <c r="AG563" s="346">
        <f t="shared" si="121"/>
        <v>0</v>
      </c>
      <c r="AH563" s="350">
        <f t="shared" si="122"/>
        <v>0</v>
      </c>
      <c r="AI563" s="351">
        <f t="shared" si="123"/>
        <v>0</v>
      </c>
      <c r="AJ563" s="352">
        <f t="shared" si="124"/>
        <v>0</v>
      </c>
      <c r="AK563" s="349">
        <f>IF(AA563&gt;0,VLOOKUP(C563,'Reference Data 1'!$N$13:$O$17,2),0)</f>
        <v>0</v>
      </c>
      <c r="AL563" s="346">
        <f t="shared" si="125"/>
        <v>0</v>
      </c>
      <c r="AM563" s="353">
        <f t="shared" si="126"/>
        <v>0</v>
      </c>
      <c r="AN563" s="354">
        <f t="shared" si="127"/>
        <v>0</v>
      </c>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23"/>
      <c r="BV563" s="23"/>
      <c r="BW563" s="23"/>
      <c r="BX563" s="23"/>
      <c r="BY563" s="23"/>
      <c r="BZ563" s="23"/>
      <c r="CA563" s="23"/>
      <c r="CB563" s="23"/>
      <c r="CC563" s="23"/>
      <c r="CD563" s="23"/>
      <c r="CE563" s="23"/>
      <c r="CF563" s="23"/>
      <c r="CG563" s="23"/>
      <c r="CH563" s="23"/>
      <c r="CI563" s="23"/>
      <c r="CJ563" s="23"/>
      <c r="CK563" s="23"/>
      <c r="CL563" s="23"/>
      <c r="CM563" s="23"/>
      <c r="CN563" s="23"/>
      <c r="CO563" s="23"/>
      <c r="CP563" s="23"/>
      <c r="CQ563" s="23"/>
      <c r="CR563" s="23"/>
      <c r="CS563" s="23"/>
      <c r="CT563" s="23"/>
      <c r="CU563" s="23"/>
      <c r="CV563" s="23"/>
      <c r="CW563" s="23"/>
      <c r="CX563" s="23"/>
      <c r="CY563" s="23"/>
      <c r="CZ563" s="23"/>
      <c r="DA563" s="23"/>
      <c r="DB563" s="23"/>
      <c r="DC563" s="23"/>
      <c r="DD563" s="23"/>
      <c r="DE563" s="23"/>
      <c r="DF563" s="23"/>
      <c r="DG563" s="23"/>
      <c r="DH563" s="23"/>
      <c r="DI563" s="23"/>
      <c r="DJ563" s="23"/>
      <c r="DK563" s="23"/>
      <c r="DL563" s="23"/>
      <c r="DM563" s="23"/>
      <c r="DN563" s="23"/>
      <c r="DO563" s="23"/>
      <c r="DP563" s="23"/>
      <c r="DQ563" s="23"/>
      <c r="DR563" s="23"/>
      <c r="DS563" s="23"/>
      <c r="DT563" s="23"/>
      <c r="DU563" s="23"/>
      <c r="DV563" s="23"/>
      <c r="DW563" s="23"/>
      <c r="DX563" s="23"/>
      <c r="DY563" s="23"/>
      <c r="DZ563" s="23"/>
      <c r="EA563" s="23"/>
      <c r="EB563" s="23"/>
      <c r="EC563" s="23"/>
      <c r="ED563" s="23"/>
      <c r="EE563" s="23"/>
      <c r="EF563" s="23"/>
      <c r="EG563" s="23"/>
      <c r="EH563" s="23"/>
      <c r="EI563" s="23"/>
      <c r="EJ563" s="23"/>
      <c r="EK563" s="23"/>
      <c r="EL563" s="23"/>
      <c r="EM563" s="23"/>
      <c r="EN563" s="23"/>
      <c r="EO563" s="23"/>
      <c r="EP563" s="23"/>
      <c r="EQ563" s="23"/>
      <c r="ER563" s="23"/>
      <c r="ES563" s="23"/>
      <c r="ET563" s="23"/>
      <c r="EU563" s="23"/>
      <c r="EV563" s="23"/>
      <c r="EW563" s="23"/>
      <c r="EX563" s="23"/>
      <c r="EY563" s="23"/>
      <c r="EZ563" s="23"/>
      <c r="FA563" s="23"/>
      <c r="FB563" s="23"/>
      <c r="FC563" s="23"/>
      <c r="FD563" s="23"/>
      <c r="FE563" s="23"/>
      <c r="FF563" s="23"/>
      <c r="FG563" s="23"/>
      <c r="FH563" s="23"/>
      <c r="FI563" s="23"/>
      <c r="FJ563" s="23"/>
      <c r="FK563" s="23"/>
      <c r="FL563" s="23"/>
      <c r="FM563" s="23"/>
      <c r="FN563" s="23"/>
      <c r="FO563" s="23"/>
      <c r="FP563" s="23"/>
      <c r="FQ563" s="23"/>
      <c r="FR563" s="23"/>
      <c r="FS563" s="23"/>
      <c r="FT563" s="23"/>
      <c r="FU563" s="23"/>
      <c r="FV563" s="23"/>
      <c r="FW563" s="23"/>
      <c r="FX563" s="23"/>
      <c r="FY563" s="23"/>
      <c r="FZ563" s="23"/>
      <c r="GA563" s="23"/>
      <c r="GB563" s="23"/>
      <c r="GC563" s="23"/>
      <c r="GD563" s="23"/>
      <c r="GE563" s="23"/>
      <c r="GF563" s="23"/>
      <c r="GG563" s="23"/>
      <c r="GH563" s="23"/>
      <c r="GI563" s="23"/>
      <c r="GJ563" s="23"/>
      <c r="GK563" s="23"/>
      <c r="GL563" s="23"/>
      <c r="GM563" s="23"/>
      <c r="GN563" s="23"/>
      <c r="GO563" s="23"/>
      <c r="GP563" s="23"/>
      <c r="GQ563" s="23"/>
      <c r="GR563" s="23"/>
      <c r="GS563" s="23"/>
      <c r="GT563" s="23"/>
      <c r="GU563" s="23"/>
      <c r="GV563" s="23"/>
      <c r="GW563" s="23"/>
      <c r="GX563" s="23"/>
      <c r="GY563" s="23"/>
      <c r="GZ563" s="23"/>
      <c r="HA563" s="23"/>
      <c r="HB563" s="23"/>
      <c r="HC563" s="23"/>
      <c r="HD563" s="23"/>
      <c r="HE563" s="23"/>
      <c r="HF563" s="23"/>
      <c r="HG563" s="23"/>
      <c r="HH563" s="23"/>
      <c r="HI563" s="23"/>
      <c r="HJ563" s="23"/>
      <c r="HK563" s="23"/>
    </row>
    <row r="564" spans="1:219" ht="13.9" customHeight="1">
      <c r="A564" s="392"/>
      <c r="B564" s="160"/>
      <c r="C564" s="161"/>
      <c r="D564" s="161"/>
      <c r="E564" s="255"/>
      <c r="F564" s="396">
        <v>0</v>
      </c>
      <c r="G564" s="181"/>
      <c r="H564" s="186"/>
      <c r="I564" s="162"/>
      <c r="J564" s="163"/>
      <c r="K564" s="164"/>
      <c r="L564" s="164"/>
      <c r="M564" s="187"/>
      <c r="N564" s="458"/>
      <c r="O564" s="463"/>
      <c r="P564" s="190"/>
      <c r="Q564" s="165"/>
      <c r="R564" s="166"/>
      <c r="S564" s="191"/>
      <c r="T564" s="195"/>
      <c r="U564" s="167"/>
      <c r="V564" s="196"/>
      <c r="W564" s="199">
        <f t="shared" si="114"/>
        <v>0</v>
      </c>
      <c r="X564" s="344">
        <f>IF(G564&gt;0,HLOOKUP(C564,'Utility Allowances'!$O$33:$S$34,2),0)</f>
        <v>0</v>
      </c>
      <c r="Y564" s="345">
        <f t="shared" si="115"/>
        <v>0</v>
      </c>
      <c r="Z564" s="168">
        <f t="shared" si="116"/>
        <v>0</v>
      </c>
      <c r="AA564" s="346">
        <f t="shared" si="117"/>
        <v>0</v>
      </c>
      <c r="AB564" s="344">
        <f>IF(Y564&gt;0,VLOOKUP($Y564,'Reference Data 2'!$B$7:$C$71,2),0)</f>
        <v>0</v>
      </c>
      <c r="AC564" s="347">
        <f t="shared" si="118"/>
        <v>0</v>
      </c>
      <c r="AD564" s="348">
        <f t="shared" si="119"/>
        <v>0</v>
      </c>
      <c r="AE564" s="349">
        <f>IF(Y564&gt;0,VLOOKUP($Y564,'Reference Data 2'!$B$9:$D$71,3),0)</f>
        <v>0</v>
      </c>
      <c r="AF564" s="347">
        <f t="shared" si="120"/>
        <v>0</v>
      </c>
      <c r="AG564" s="346">
        <f t="shared" si="121"/>
        <v>0</v>
      </c>
      <c r="AH564" s="350">
        <f t="shared" si="122"/>
        <v>0</v>
      </c>
      <c r="AI564" s="351">
        <f t="shared" si="123"/>
        <v>0</v>
      </c>
      <c r="AJ564" s="352">
        <f t="shared" si="124"/>
        <v>0</v>
      </c>
      <c r="AK564" s="349">
        <f>IF(AA564&gt;0,VLOOKUP(C564,'Reference Data 1'!$N$13:$O$17,2),0)</f>
        <v>0</v>
      </c>
      <c r="AL564" s="346">
        <f t="shared" si="125"/>
        <v>0</v>
      </c>
      <c r="AM564" s="353">
        <f t="shared" si="126"/>
        <v>0</v>
      </c>
      <c r="AN564" s="354">
        <f t="shared" si="127"/>
        <v>0</v>
      </c>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c r="BO564" s="23"/>
      <c r="BP564" s="23"/>
      <c r="BQ564" s="23"/>
      <c r="BR564" s="23"/>
      <c r="BS564" s="23"/>
      <c r="BT564" s="23"/>
      <c r="BU564" s="23"/>
      <c r="BV564" s="23"/>
      <c r="BW564" s="23"/>
      <c r="BX564" s="23"/>
      <c r="BY564" s="23"/>
      <c r="BZ564" s="23"/>
      <c r="CA564" s="23"/>
      <c r="CB564" s="23"/>
      <c r="CC564" s="23"/>
      <c r="CD564" s="23"/>
      <c r="CE564" s="23"/>
      <c r="CF564" s="23"/>
      <c r="CG564" s="23"/>
      <c r="CH564" s="23"/>
      <c r="CI564" s="23"/>
      <c r="CJ564" s="23"/>
      <c r="CK564" s="23"/>
      <c r="CL564" s="23"/>
      <c r="CM564" s="23"/>
      <c r="CN564" s="23"/>
      <c r="CO564" s="23"/>
      <c r="CP564" s="23"/>
      <c r="CQ564" s="23"/>
      <c r="CR564" s="23"/>
      <c r="CS564" s="23"/>
      <c r="CT564" s="23"/>
      <c r="CU564" s="23"/>
      <c r="CV564" s="23"/>
      <c r="CW564" s="23"/>
      <c r="CX564" s="23"/>
      <c r="CY564" s="23"/>
      <c r="CZ564" s="23"/>
      <c r="DA564" s="23"/>
      <c r="DB564" s="23"/>
      <c r="DC564" s="23"/>
      <c r="DD564" s="23"/>
      <c r="DE564" s="23"/>
      <c r="DF564" s="23"/>
      <c r="DG564" s="23"/>
      <c r="DH564" s="23"/>
      <c r="DI564" s="23"/>
      <c r="DJ564" s="23"/>
      <c r="DK564" s="23"/>
      <c r="DL564" s="23"/>
      <c r="DM564" s="23"/>
      <c r="DN564" s="23"/>
      <c r="DO564" s="23"/>
      <c r="DP564" s="23"/>
      <c r="DQ564" s="23"/>
      <c r="DR564" s="23"/>
      <c r="DS564" s="23"/>
      <c r="DT564" s="23"/>
      <c r="DU564" s="23"/>
      <c r="DV564" s="23"/>
      <c r="DW564" s="23"/>
      <c r="DX564" s="23"/>
      <c r="DY564" s="23"/>
      <c r="DZ564" s="23"/>
      <c r="EA564" s="23"/>
      <c r="EB564" s="23"/>
      <c r="EC564" s="23"/>
      <c r="ED564" s="23"/>
      <c r="EE564" s="23"/>
      <c r="EF564" s="23"/>
      <c r="EG564" s="23"/>
      <c r="EH564" s="23"/>
      <c r="EI564" s="23"/>
      <c r="EJ564" s="23"/>
      <c r="EK564" s="23"/>
      <c r="EL564" s="23"/>
      <c r="EM564" s="23"/>
      <c r="EN564" s="23"/>
      <c r="EO564" s="23"/>
      <c r="EP564" s="23"/>
      <c r="EQ564" s="23"/>
      <c r="ER564" s="23"/>
      <c r="ES564" s="23"/>
      <c r="ET564" s="23"/>
      <c r="EU564" s="23"/>
      <c r="EV564" s="23"/>
      <c r="EW564" s="23"/>
      <c r="EX564" s="23"/>
      <c r="EY564" s="23"/>
      <c r="EZ564" s="23"/>
      <c r="FA564" s="23"/>
      <c r="FB564" s="23"/>
      <c r="FC564" s="23"/>
      <c r="FD564" s="23"/>
      <c r="FE564" s="23"/>
      <c r="FF564" s="23"/>
      <c r="FG564" s="23"/>
      <c r="FH564" s="23"/>
      <c r="FI564" s="23"/>
      <c r="FJ564" s="23"/>
      <c r="FK564" s="23"/>
      <c r="FL564" s="23"/>
      <c r="FM564" s="23"/>
      <c r="FN564" s="23"/>
      <c r="FO564" s="23"/>
      <c r="FP564" s="23"/>
      <c r="FQ564" s="23"/>
      <c r="FR564" s="23"/>
      <c r="FS564" s="23"/>
      <c r="FT564" s="23"/>
      <c r="FU564" s="23"/>
      <c r="FV564" s="23"/>
      <c r="FW564" s="23"/>
      <c r="FX564" s="23"/>
      <c r="FY564" s="23"/>
      <c r="FZ564" s="23"/>
      <c r="GA564" s="23"/>
      <c r="GB564" s="23"/>
      <c r="GC564" s="23"/>
      <c r="GD564" s="23"/>
      <c r="GE564" s="23"/>
      <c r="GF564" s="23"/>
      <c r="GG564" s="23"/>
      <c r="GH564" s="23"/>
      <c r="GI564" s="23"/>
      <c r="GJ564" s="23"/>
      <c r="GK564" s="23"/>
      <c r="GL564" s="23"/>
      <c r="GM564" s="23"/>
      <c r="GN564" s="23"/>
      <c r="GO564" s="23"/>
      <c r="GP564" s="23"/>
      <c r="GQ564" s="23"/>
      <c r="GR564" s="23"/>
      <c r="GS564" s="23"/>
      <c r="GT564" s="23"/>
      <c r="GU564" s="23"/>
      <c r="GV564" s="23"/>
      <c r="GW564" s="23"/>
      <c r="GX564" s="23"/>
      <c r="GY564" s="23"/>
      <c r="GZ564" s="23"/>
      <c r="HA564" s="23"/>
      <c r="HB564" s="23"/>
      <c r="HC564" s="23"/>
      <c r="HD564" s="23"/>
      <c r="HE564" s="23"/>
      <c r="HF564" s="23"/>
      <c r="HG564" s="23"/>
      <c r="HH564" s="23"/>
      <c r="HI564" s="23"/>
      <c r="HJ564" s="23"/>
      <c r="HK564" s="23"/>
    </row>
    <row r="565" spans="1:219" ht="13.9" customHeight="1">
      <c r="A565" s="392"/>
      <c r="B565" s="160"/>
      <c r="C565" s="161"/>
      <c r="D565" s="161"/>
      <c r="E565" s="255"/>
      <c r="F565" s="396">
        <v>0</v>
      </c>
      <c r="G565" s="181"/>
      <c r="H565" s="186"/>
      <c r="I565" s="162"/>
      <c r="J565" s="163"/>
      <c r="K565" s="164"/>
      <c r="L565" s="164"/>
      <c r="M565" s="187"/>
      <c r="N565" s="458"/>
      <c r="O565" s="463"/>
      <c r="P565" s="190"/>
      <c r="Q565" s="165"/>
      <c r="R565" s="166"/>
      <c r="S565" s="191"/>
      <c r="T565" s="195"/>
      <c r="U565" s="167"/>
      <c r="V565" s="196"/>
      <c r="W565" s="199">
        <f t="shared" si="114"/>
        <v>0</v>
      </c>
      <c r="X565" s="344">
        <f>IF(G565&gt;0,HLOOKUP(C565,'Utility Allowances'!$O$33:$S$34,2),0)</f>
        <v>0</v>
      </c>
      <c r="Y565" s="345">
        <f t="shared" si="115"/>
        <v>0</v>
      </c>
      <c r="Z565" s="168">
        <f t="shared" si="116"/>
        <v>0</v>
      </c>
      <c r="AA565" s="346">
        <f t="shared" si="117"/>
        <v>0</v>
      </c>
      <c r="AB565" s="344">
        <f>IF(Y565&gt;0,VLOOKUP($Y565,'Reference Data 2'!$B$7:$C$71,2),0)</f>
        <v>0</v>
      </c>
      <c r="AC565" s="347">
        <f t="shared" si="118"/>
        <v>0</v>
      </c>
      <c r="AD565" s="348">
        <f t="shared" si="119"/>
        <v>0</v>
      </c>
      <c r="AE565" s="349">
        <f>IF(Y565&gt;0,VLOOKUP($Y565,'Reference Data 2'!$B$9:$D$71,3),0)</f>
        <v>0</v>
      </c>
      <c r="AF565" s="347">
        <f t="shared" si="120"/>
        <v>0</v>
      </c>
      <c r="AG565" s="346">
        <f t="shared" si="121"/>
        <v>0</v>
      </c>
      <c r="AH565" s="350">
        <f t="shared" si="122"/>
        <v>0</v>
      </c>
      <c r="AI565" s="351">
        <f t="shared" si="123"/>
        <v>0</v>
      </c>
      <c r="AJ565" s="352">
        <f t="shared" si="124"/>
        <v>0</v>
      </c>
      <c r="AK565" s="349">
        <f>IF(AA565&gt;0,VLOOKUP(C565,'Reference Data 1'!$N$13:$O$17,2),0)</f>
        <v>0</v>
      </c>
      <c r="AL565" s="346">
        <f t="shared" si="125"/>
        <v>0</v>
      </c>
      <c r="AM565" s="353">
        <f t="shared" si="126"/>
        <v>0</v>
      </c>
      <c r="AN565" s="354">
        <f t="shared" si="127"/>
        <v>0</v>
      </c>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c r="BO565" s="23"/>
      <c r="BP565" s="23"/>
      <c r="BQ565" s="23"/>
      <c r="BR565" s="23"/>
      <c r="BS565" s="23"/>
      <c r="BT565" s="23"/>
      <c r="BU565" s="23"/>
      <c r="BV565" s="23"/>
      <c r="BW565" s="23"/>
      <c r="BX565" s="23"/>
      <c r="BY565" s="23"/>
      <c r="BZ565" s="23"/>
      <c r="CA565" s="23"/>
      <c r="CB565" s="23"/>
      <c r="CC565" s="23"/>
      <c r="CD565" s="23"/>
      <c r="CE565" s="23"/>
      <c r="CF565" s="23"/>
      <c r="CG565" s="23"/>
      <c r="CH565" s="23"/>
      <c r="CI565" s="23"/>
      <c r="CJ565" s="23"/>
      <c r="CK565" s="23"/>
      <c r="CL565" s="23"/>
      <c r="CM565" s="23"/>
      <c r="CN565" s="23"/>
      <c r="CO565" s="23"/>
      <c r="CP565" s="23"/>
      <c r="CQ565" s="23"/>
      <c r="CR565" s="23"/>
      <c r="CS565" s="23"/>
      <c r="CT565" s="23"/>
      <c r="CU565" s="23"/>
      <c r="CV565" s="23"/>
      <c r="CW565" s="23"/>
      <c r="CX565" s="23"/>
      <c r="CY565" s="23"/>
      <c r="CZ565" s="23"/>
      <c r="DA565" s="23"/>
      <c r="DB565" s="23"/>
      <c r="DC565" s="23"/>
      <c r="DD565" s="23"/>
      <c r="DE565" s="23"/>
      <c r="DF565" s="23"/>
      <c r="DG565" s="23"/>
      <c r="DH565" s="23"/>
      <c r="DI565" s="23"/>
      <c r="DJ565" s="23"/>
      <c r="DK565" s="23"/>
      <c r="DL565" s="23"/>
      <c r="DM565" s="23"/>
      <c r="DN565" s="23"/>
      <c r="DO565" s="23"/>
      <c r="DP565" s="23"/>
      <c r="DQ565" s="23"/>
      <c r="DR565" s="23"/>
      <c r="DS565" s="23"/>
      <c r="DT565" s="23"/>
      <c r="DU565" s="23"/>
      <c r="DV565" s="23"/>
      <c r="DW565" s="23"/>
      <c r="DX565" s="23"/>
      <c r="DY565" s="23"/>
      <c r="DZ565" s="23"/>
      <c r="EA565" s="23"/>
      <c r="EB565" s="23"/>
      <c r="EC565" s="23"/>
      <c r="ED565" s="23"/>
      <c r="EE565" s="23"/>
      <c r="EF565" s="23"/>
      <c r="EG565" s="23"/>
      <c r="EH565" s="23"/>
      <c r="EI565" s="23"/>
      <c r="EJ565" s="23"/>
      <c r="EK565" s="23"/>
      <c r="EL565" s="23"/>
      <c r="EM565" s="23"/>
      <c r="EN565" s="23"/>
      <c r="EO565" s="23"/>
      <c r="EP565" s="23"/>
      <c r="EQ565" s="23"/>
      <c r="ER565" s="23"/>
      <c r="ES565" s="23"/>
      <c r="ET565" s="23"/>
      <c r="EU565" s="23"/>
      <c r="EV565" s="23"/>
      <c r="EW565" s="23"/>
      <c r="EX565" s="23"/>
      <c r="EY565" s="23"/>
      <c r="EZ565" s="23"/>
      <c r="FA565" s="23"/>
      <c r="FB565" s="23"/>
      <c r="FC565" s="23"/>
      <c r="FD565" s="23"/>
      <c r="FE565" s="23"/>
      <c r="FF565" s="23"/>
      <c r="FG565" s="23"/>
      <c r="FH565" s="23"/>
      <c r="FI565" s="23"/>
      <c r="FJ565" s="23"/>
      <c r="FK565" s="23"/>
      <c r="FL565" s="23"/>
      <c r="FM565" s="23"/>
      <c r="FN565" s="23"/>
      <c r="FO565" s="23"/>
      <c r="FP565" s="23"/>
      <c r="FQ565" s="23"/>
      <c r="FR565" s="23"/>
      <c r="FS565" s="23"/>
      <c r="FT565" s="23"/>
      <c r="FU565" s="23"/>
      <c r="FV565" s="23"/>
      <c r="FW565" s="23"/>
      <c r="FX565" s="23"/>
      <c r="FY565" s="23"/>
      <c r="FZ565" s="23"/>
      <c r="GA565" s="23"/>
      <c r="GB565" s="23"/>
      <c r="GC565" s="23"/>
      <c r="GD565" s="23"/>
      <c r="GE565" s="23"/>
      <c r="GF565" s="23"/>
      <c r="GG565" s="23"/>
      <c r="GH565" s="23"/>
      <c r="GI565" s="23"/>
      <c r="GJ565" s="23"/>
      <c r="GK565" s="23"/>
      <c r="GL565" s="23"/>
      <c r="GM565" s="23"/>
      <c r="GN565" s="23"/>
      <c r="GO565" s="23"/>
      <c r="GP565" s="23"/>
      <c r="GQ565" s="23"/>
      <c r="GR565" s="23"/>
      <c r="GS565" s="23"/>
      <c r="GT565" s="23"/>
      <c r="GU565" s="23"/>
      <c r="GV565" s="23"/>
      <c r="GW565" s="23"/>
      <c r="GX565" s="23"/>
      <c r="GY565" s="23"/>
      <c r="GZ565" s="23"/>
      <c r="HA565" s="23"/>
      <c r="HB565" s="23"/>
      <c r="HC565" s="23"/>
      <c r="HD565" s="23"/>
      <c r="HE565" s="23"/>
      <c r="HF565" s="23"/>
      <c r="HG565" s="23"/>
      <c r="HH565" s="23"/>
      <c r="HI565" s="23"/>
      <c r="HJ565" s="23"/>
      <c r="HK565" s="23"/>
    </row>
    <row r="566" spans="1:219" ht="13.9" customHeight="1">
      <c r="A566" s="392"/>
      <c r="B566" s="160"/>
      <c r="C566" s="161"/>
      <c r="D566" s="161"/>
      <c r="E566" s="255"/>
      <c r="F566" s="396">
        <v>0</v>
      </c>
      <c r="G566" s="181"/>
      <c r="H566" s="186"/>
      <c r="I566" s="162"/>
      <c r="J566" s="163"/>
      <c r="K566" s="164"/>
      <c r="L566" s="164"/>
      <c r="M566" s="187"/>
      <c r="N566" s="458"/>
      <c r="O566" s="463"/>
      <c r="P566" s="190"/>
      <c r="Q566" s="165"/>
      <c r="R566" s="166"/>
      <c r="S566" s="191"/>
      <c r="T566" s="195"/>
      <c r="U566" s="167"/>
      <c r="V566" s="196"/>
      <c r="W566" s="199">
        <f t="shared" si="114"/>
        <v>0</v>
      </c>
      <c r="X566" s="344">
        <f>IF(G566&gt;0,HLOOKUP(C566,'Utility Allowances'!$O$33:$S$34,2),0)</f>
        <v>0</v>
      </c>
      <c r="Y566" s="345">
        <f t="shared" si="115"/>
        <v>0</v>
      </c>
      <c r="Z566" s="168">
        <f t="shared" si="116"/>
        <v>0</v>
      </c>
      <c r="AA566" s="346">
        <f t="shared" si="117"/>
        <v>0</v>
      </c>
      <c r="AB566" s="344">
        <f>IF(Y566&gt;0,VLOOKUP($Y566,'Reference Data 2'!$B$7:$C$71,2),0)</f>
        <v>0</v>
      </c>
      <c r="AC566" s="347">
        <f t="shared" si="118"/>
        <v>0</v>
      </c>
      <c r="AD566" s="348">
        <f t="shared" si="119"/>
        <v>0</v>
      </c>
      <c r="AE566" s="349">
        <f>IF(Y566&gt;0,VLOOKUP($Y566,'Reference Data 2'!$B$9:$D$71,3),0)</f>
        <v>0</v>
      </c>
      <c r="AF566" s="347">
        <f t="shared" si="120"/>
        <v>0</v>
      </c>
      <c r="AG566" s="346">
        <f t="shared" si="121"/>
        <v>0</v>
      </c>
      <c r="AH566" s="350">
        <f t="shared" si="122"/>
        <v>0</v>
      </c>
      <c r="AI566" s="351">
        <f t="shared" si="123"/>
        <v>0</v>
      </c>
      <c r="AJ566" s="352">
        <f t="shared" si="124"/>
        <v>0</v>
      </c>
      <c r="AK566" s="349">
        <f>IF(AA566&gt;0,VLOOKUP(C566,'Reference Data 1'!$N$13:$O$17,2),0)</f>
        <v>0</v>
      </c>
      <c r="AL566" s="346">
        <f t="shared" si="125"/>
        <v>0</v>
      </c>
      <c r="AM566" s="353">
        <f t="shared" si="126"/>
        <v>0</v>
      </c>
      <c r="AN566" s="354">
        <f t="shared" si="127"/>
        <v>0</v>
      </c>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3"/>
      <c r="EV566" s="23"/>
      <c r="EW566" s="23"/>
      <c r="EX566" s="23"/>
      <c r="EY566" s="23"/>
      <c r="EZ566" s="23"/>
      <c r="FA566" s="23"/>
      <c r="FB566" s="23"/>
      <c r="FC566" s="23"/>
      <c r="FD566" s="23"/>
      <c r="FE566" s="23"/>
      <c r="FF566" s="23"/>
      <c r="FG566" s="23"/>
      <c r="FH566" s="23"/>
      <c r="FI566" s="23"/>
      <c r="FJ566" s="23"/>
      <c r="FK566" s="23"/>
      <c r="FL566" s="23"/>
      <c r="FM566" s="23"/>
      <c r="FN566" s="23"/>
      <c r="FO566" s="23"/>
      <c r="FP566" s="23"/>
      <c r="FQ566" s="23"/>
      <c r="FR566" s="23"/>
      <c r="FS566" s="23"/>
      <c r="FT566" s="23"/>
      <c r="FU566" s="23"/>
      <c r="FV566" s="23"/>
      <c r="FW566" s="23"/>
      <c r="FX566" s="23"/>
      <c r="FY566" s="23"/>
      <c r="FZ566" s="23"/>
      <c r="GA566" s="23"/>
      <c r="GB566" s="23"/>
      <c r="GC566" s="23"/>
      <c r="GD566" s="23"/>
      <c r="GE566" s="23"/>
      <c r="GF566" s="23"/>
      <c r="GG566" s="23"/>
      <c r="GH566" s="23"/>
      <c r="GI566" s="23"/>
      <c r="GJ566" s="23"/>
      <c r="GK566" s="23"/>
      <c r="GL566" s="23"/>
      <c r="GM566" s="23"/>
      <c r="GN566" s="23"/>
      <c r="GO566" s="23"/>
      <c r="GP566" s="23"/>
      <c r="GQ566" s="23"/>
      <c r="GR566" s="23"/>
      <c r="GS566" s="23"/>
      <c r="GT566" s="23"/>
      <c r="GU566" s="23"/>
      <c r="GV566" s="23"/>
      <c r="GW566" s="23"/>
      <c r="GX566" s="23"/>
      <c r="GY566" s="23"/>
      <c r="GZ566" s="23"/>
      <c r="HA566" s="23"/>
      <c r="HB566" s="23"/>
      <c r="HC566" s="23"/>
      <c r="HD566" s="23"/>
      <c r="HE566" s="23"/>
      <c r="HF566" s="23"/>
      <c r="HG566" s="23"/>
      <c r="HH566" s="23"/>
      <c r="HI566" s="23"/>
      <c r="HJ566" s="23"/>
      <c r="HK566" s="23"/>
    </row>
    <row r="567" spans="1:219" ht="13.9" customHeight="1">
      <c r="A567" s="392"/>
      <c r="B567" s="160"/>
      <c r="C567" s="161"/>
      <c r="D567" s="161"/>
      <c r="E567" s="255"/>
      <c r="F567" s="396">
        <v>0</v>
      </c>
      <c r="G567" s="181"/>
      <c r="H567" s="186"/>
      <c r="I567" s="162"/>
      <c r="J567" s="163"/>
      <c r="K567" s="164"/>
      <c r="L567" s="164"/>
      <c r="M567" s="187"/>
      <c r="N567" s="458"/>
      <c r="O567" s="463"/>
      <c r="P567" s="190"/>
      <c r="Q567" s="165"/>
      <c r="R567" s="166"/>
      <c r="S567" s="191"/>
      <c r="T567" s="195"/>
      <c r="U567" s="167"/>
      <c r="V567" s="196"/>
      <c r="W567" s="199">
        <f t="shared" si="114"/>
        <v>0</v>
      </c>
      <c r="X567" s="344">
        <f>IF(G567&gt;0,HLOOKUP(C567,'Utility Allowances'!$O$33:$S$34,2),0)</f>
        <v>0</v>
      </c>
      <c r="Y567" s="345">
        <f t="shared" si="115"/>
        <v>0</v>
      </c>
      <c r="Z567" s="168">
        <f t="shared" si="116"/>
        <v>0</v>
      </c>
      <c r="AA567" s="346">
        <f t="shared" si="117"/>
        <v>0</v>
      </c>
      <c r="AB567" s="344">
        <f>IF(Y567&gt;0,VLOOKUP($Y567,'Reference Data 2'!$B$7:$C$71,2),0)</f>
        <v>0</v>
      </c>
      <c r="AC567" s="347">
        <f t="shared" si="118"/>
        <v>0</v>
      </c>
      <c r="AD567" s="348">
        <f t="shared" si="119"/>
        <v>0</v>
      </c>
      <c r="AE567" s="349">
        <f>IF(Y567&gt;0,VLOOKUP($Y567,'Reference Data 2'!$B$9:$D$71,3),0)</f>
        <v>0</v>
      </c>
      <c r="AF567" s="347">
        <f t="shared" si="120"/>
        <v>0</v>
      </c>
      <c r="AG567" s="346">
        <f t="shared" si="121"/>
        <v>0</v>
      </c>
      <c r="AH567" s="350">
        <f t="shared" si="122"/>
        <v>0</v>
      </c>
      <c r="AI567" s="351">
        <f t="shared" si="123"/>
        <v>0</v>
      </c>
      <c r="AJ567" s="352">
        <f t="shared" si="124"/>
        <v>0</v>
      </c>
      <c r="AK567" s="349">
        <f>IF(AA567&gt;0,VLOOKUP(C567,'Reference Data 1'!$N$13:$O$17,2),0)</f>
        <v>0</v>
      </c>
      <c r="AL567" s="346">
        <f t="shared" si="125"/>
        <v>0</v>
      </c>
      <c r="AM567" s="353">
        <f t="shared" si="126"/>
        <v>0</v>
      </c>
      <c r="AN567" s="354">
        <f t="shared" si="127"/>
        <v>0</v>
      </c>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c r="BO567" s="23"/>
      <c r="BP567" s="23"/>
      <c r="BQ567" s="23"/>
      <c r="BR567" s="23"/>
      <c r="BS567" s="23"/>
      <c r="BT567" s="23"/>
      <c r="BU567" s="23"/>
      <c r="BV567" s="23"/>
      <c r="BW567" s="23"/>
      <c r="BX567" s="23"/>
      <c r="BY567" s="23"/>
      <c r="BZ567" s="23"/>
      <c r="CA567" s="23"/>
      <c r="CB567" s="23"/>
      <c r="CC567" s="23"/>
      <c r="CD567" s="23"/>
      <c r="CE567" s="23"/>
      <c r="CF567" s="23"/>
      <c r="CG567" s="23"/>
      <c r="CH567" s="23"/>
      <c r="CI567" s="23"/>
      <c r="CJ567" s="23"/>
      <c r="CK567" s="23"/>
      <c r="CL567" s="23"/>
      <c r="CM567" s="23"/>
      <c r="CN567" s="23"/>
      <c r="CO567" s="23"/>
      <c r="CP567" s="23"/>
      <c r="CQ567" s="23"/>
      <c r="CR567" s="23"/>
      <c r="CS567" s="23"/>
      <c r="CT567" s="23"/>
      <c r="CU567" s="23"/>
      <c r="CV567" s="23"/>
      <c r="CW567" s="23"/>
      <c r="CX567" s="23"/>
      <c r="CY567" s="23"/>
      <c r="CZ567" s="23"/>
      <c r="DA567" s="23"/>
      <c r="DB567" s="23"/>
      <c r="DC567" s="23"/>
      <c r="DD567" s="23"/>
      <c r="DE567" s="23"/>
      <c r="DF567" s="23"/>
      <c r="DG567" s="23"/>
      <c r="DH567" s="23"/>
      <c r="DI567" s="23"/>
      <c r="DJ567" s="23"/>
      <c r="DK567" s="23"/>
      <c r="DL567" s="23"/>
      <c r="DM567" s="23"/>
      <c r="DN567" s="23"/>
      <c r="DO567" s="23"/>
      <c r="DP567" s="23"/>
      <c r="DQ567" s="23"/>
      <c r="DR567" s="23"/>
      <c r="DS567" s="23"/>
      <c r="DT567" s="23"/>
      <c r="DU567" s="23"/>
      <c r="DV567" s="23"/>
      <c r="DW567" s="23"/>
      <c r="DX567" s="23"/>
      <c r="DY567" s="23"/>
      <c r="DZ567" s="23"/>
      <c r="EA567" s="23"/>
      <c r="EB567" s="23"/>
      <c r="EC567" s="23"/>
      <c r="ED567" s="23"/>
      <c r="EE567" s="23"/>
      <c r="EF567" s="23"/>
      <c r="EG567" s="23"/>
      <c r="EH567" s="23"/>
      <c r="EI567" s="23"/>
      <c r="EJ567" s="23"/>
      <c r="EK567" s="23"/>
      <c r="EL567" s="23"/>
      <c r="EM567" s="23"/>
      <c r="EN567" s="23"/>
      <c r="EO567" s="23"/>
      <c r="EP567" s="23"/>
      <c r="EQ567" s="23"/>
      <c r="ER567" s="23"/>
      <c r="ES567" s="23"/>
      <c r="ET567" s="23"/>
      <c r="EU567" s="23"/>
      <c r="EV567" s="23"/>
      <c r="EW567" s="23"/>
      <c r="EX567" s="23"/>
      <c r="EY567" s="23"/>
      <c r="EZ567" s="23"/>
      <c r="FA567" s="23"/>
      <c r="FB567" s="23"/>
      <c r="FC567" s="23"/>
      <c r="FD567" s="23"/>
      <c r="FE567" s="23"/>
      <c r="FF567" s="23"/>
      <c r="FG567" s="23"/>
      <c r="FH567" s="23"/>
      <c r="FI567" s="23"/>
      <c r="FJ567" s="23"/>
      <c r="FK567" s="23"/>
      <c r="FL567" s="23"/>
      <c r="FM567" s="23"/>
      <c r="FN567" s="23"/>
      <c r="FO567" s="23"/>
      <c r="FP567" s="23"/>
      <c r="FQ567" s="23"/>
      <c r="FR567" s="23"/>
      <c r="FS567" s="23"/>
      <c r="FT567" s="23"/>
      <c r="FU567" s="23"/>
      <c r="FV567" s="23"/>
      <c r="FW567" s="23"/>
      <c r="FX567" s="23"/>
      <c r="FY567" s="23"/>
      <c r="FZ567" s="23"/>
      <c r="GA567" s="23"/>
      <c r="GB567" s="23"/>
      <c r="GC567" s="23"/>
      <c r="GD567" s="23"/>
      <c r="GE567" s="23"/>
      <c r="GF567" s="23"/>
      <c r="GG567" s="23"/>
      <c r="GH567" s="23"/>
      <c r="GI567" s="23"/>
      <c r="GJ567" s="23"/>
      <c r="GK567" s="23"/>
      <c r="GL567" s="23"/>
      <c r="GM567" s="23"/>
      <c r="GN567" s="23"/>
      <c r="GO567" s="23"/>
      <c r="GP567" s="23"/>
      <c r="GQ567" s="23"/>
      <c r="GR567" s="23"/>
      <c r="GS567" s="23"/>
      <c r="GT567" s="23"/>
      <c r="GU567" s="23"/>
      <c r="GV567" s="23"/>
      <c r="GW567" s="23"/>
      <c r="GX567" s="23"/>
      <c r="GY567" s="23"/>
      <c r="GZ567" s="23"/>
      <c r="HA567" s="23"/>
      <c r="HB567" s="23"/>
      <c r="HC567" s="23"/>
      <c r="HD567" s="23"/>
      <c r="HE567" s="23"/>
      <c r="HF567" s="23"/>
      <c r="HG567" s="23"/>
      <c r="HH567" s="23"/>
      <c r="HI567" s="23"/>
      <c r="HJ567" s="23"/>
      <c r="HK567" s="23"/>
    </row>
    <row r="568" spans="1:219" ht="13.9" customHeight="1">
      <c r="A568" s="392"/>
      <c r="B568" s="160"/>
      <c r="C568" s="161"/>
      <c r="D568" s="161"/>
      <c r="E568" s="255"/>
      <c r="F568" s="396">
        <v>0</v>
      </c>
      <c r="G568" s="181"/>
      <c r="H568" s="186"/>
      <c r="I568" s="162"/>
      <c r="J568" s="163"/>
      <c r="K568" s="164"/>
      <c r="L568" s="164"/>
      <c r="M568" s="187"/>
      <c r="N568" s="458"/>
      <c r="O568" s="463"/>
      <c r="P568" s="190"/>
      <c r="Q568" s="165"/>
      <c r="R568" s="166"/>
      <c r="S568" s="191"/>
      <c r="T568" s="195"/>
      <c r="U568" s="167"/>
      <c r="V568" s="196"/>
      <c r="W568" s="199">
        <f t="shared" si="114"/>
        <v>0</v>
      </c>
      <c r="X568" s="344">
        <f>IF(G568&gt;0,HLOOKUP(C568,'Utility Allowances'!$O$33:$S$34,2),0)</f>
        <v>0</v>
      </c>
      <c r="Y568" s="345">
        <f t="shared" si="115"/>
        <v>0</v>
      </c>
      <c r="Z568" s="168">
        <f t="shared" si="116"/>
        <v>0</v>
      </c>
      <c r="AA568" s="346">
        <f t="shared" si="117"/>
        <v>0</v>
      </c>
      <c r="AB568" s="344">
        <f>IF(Y568&gt;0,VLOOKUP($Y568,'Reference Data 2'!$B$7:$C$71,2),0)</f>
        <v>0</v>
      </c>
      <c r="AC568" s="347">
        <f t="shared" si="118"/>
        <v>0</v>
      </c>
      <c r="AD568" s="348">
        <f t="shared" si="119"/>
        <v>0</v>
      </c>
      <c r="AE568" s="349">
        <f>IF(Y568&gt;0,VLOOKUP($Y568,'Reference Data 2'!$B$9:$D$71,3),0)</f>
        <v>0</v>
      </c>
      <c r="AF568" s="347">
        <f t="shared" si="120"/>
        <v>0</v>
      </c>
      <c r="AG568" s="346">
        <f t="shared" si="121"/>
        <v>0</v>
      </c>
      <c r="AH568" s="350">
        <f t="shared" si="122"/>
        <v>0</v>
      </c>
      <c r="AI568" s="351">
        <f t="shared" si="123"/>
        <v>0</v>
      </c>
      <c r="AJ568" s="352">
        <f t="shared" si="124"/>
        <v>0</v>
      </c>
      <c r="AK568" s="349">
        <f>IF(AA568&gt;0,VLOOKUP(C568,'Reference Data 1'!$N$13:$O$17,2),0)</f>
        <v>0</v>
      </c>
      <c r="AL568" s="346">
        <f t="shared" si="125"/>
        <v>0</v>
      </c>
      <c r="AM568" s="353">
        <f t="shared" si="126"/>
        <v>0</v>
      </c>
      <c r="AN568" s="354">
        <f t="shared" si="127"/>
        <v>0</v>
      </c>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c r="BO568" s="23"/>
      <c r="BP568" s="23"/>
      <c r="BQ568" s="23"/>
      <c r="BR568" s="23"/>
      <c r="BS568" s="23"/>
      <c r="BT568" s="23"/>
      <c r="BU568" s="23"/>
      <c r="BV568" s="23"/>
      <c r="BW568" s="23"/>
      <c r="BX568" s="23"/>
      <c r="BY568" s="23"/>
      <c r="BZ568" s="23"/>
      <c r="CA568" s="23"/>
      <c r="CB568" s="23"/>
      <c r="CC568" s="23"/>
      <c r="CD568" s="23"/>
      <c r="CE568" s="23"/>
      <c r="CF568" s="23"/>
      <c r="CG568" s="23"/>
      <c r="CH568" s="23"/>
      <c r="CI568" s="23"/>
      <c r="CJ568" s="23"/>
      <c r="CK568" s="23"/>
      <c r="CL568" s="23"/>
      <c r="CM568" s="23"/>
      <c r="CN568" s="23"/>
      <c r="CO568" s="23"/>
      <c r="CP568" s="23"/>
      <c r="CQ568" s="23"/>
      <c r="CR568" s="23"/>
      <c r="CS568" s="23"/>
      <c r="CT568" s="23"/>
      <c r="CU568" s="23"/>
      <c r="CV568" s="23"/>
      <c r="CW568" s="23"/>
      <c r="CX568" s="23"/>
      <c r="CY568" s="23"/>
      <c r="CZ568" s="23"/>
      <c r="DA568" s="23"/>
      <c r="DB568" s="23"/>
      <c r="DC568" s="23"/>
      <c r="DD568" s="23"/>
      <c r="DE568" s="23"/>
      <c r="DF568" s="23"/>
      <c r="DG568" s="23"/>
      <c r="DH568" s="23"/>
      <c r="DI568" s="23"/>
      <c r="DJ568" s="23"/>
      <c r="DK568" s="23"/>
      <c r="DL568" s="23"/>
      <c r="DM568" s="23"/>
      <c r="DN568" s="23"/>
      <c r="DO568" s="23"/>
      <c r="DP568" s="23"/>
      <c r="DQ568" s="23"/>
      <c r="DR568" s="23"/>
      <c r="DS568" s="23"/>
      <c r="DT568" s="23"/>
      <c r="DU568" s="23"/>
      <c r="DV568" s="23"/>
      <c r="DW568" s="23"/>
      <c r="DX568" s="23"/>
      <c r="DY568" s="23"/>
      <c r="DZ568" s="23"/>
      <c r="EA568" s="23"/>
      <c r="EB568" s="23"/>
      <c r="EC568" s="23"/>
      <c r="ED568" s="23"/>
      <c r="EE568" s="23"/>
      <c r="EF568" s="23"/>
      <c r="EG568" s="23"/>
      <c r="EH568" s="23"/>
      <c r="EI568" s="23"/>
      <c r="EJ568" s="23"/>
      <c r="EK568" s="23"/>
      <c r="EL568" s="23"/>
      <c r="EM568" s="23"/>
      <c r="EN568" s="23"/>
      <c r="EO568" s="23"/>
      <c r="EP568" s="23"/>
      <c r="EQ568" s="23"/>
      <c r="ER568" s="23"/>
      <c r="ES568" s="23"/>
      <c r="ET568" s="23"/>
      <c r="EU568" s="23"/>
      <c r="EV568" s="23"/>
      <c r="EW568" s="23"/>
      <c r="EX568" s="23"/>
      <c r="EY568" s="23"/>
      <c r="EZ568" s="23"/>
      <c r="FA568" s="23"/>
      <c r="FB568" s="23"/>
      <c r="FC568" s="23"/>
      <c r="FD568" s="23"/>
      <c r="FE568" s="23"/>
      <c r="FF568" s="23"/>
      <c r="FG568" s="23"/>
      <c r="FH568" s="23"/>
      <c r="FI568" s="23"/>
      <c r="FJ568" s="23"/>
      <c r="FK568" s="23"/>
      <c r="FL568" s="23"/>
      <c r="FM568" s="23"/>
      <c r="FN568" s="23"/>
      <c r="FO568" s="23"/>
      <c r="FP568" s="23"/>
      <c r="FQ568" s="23"/>
      <c r="FR568" s="23"/>
      <c r="FS568" s="23"/>
      <c r="FT568" s="23"/>
      <c r="FU568" s="23"/>
      <c r="FV568" s="23"/>
      <c r="FW568" s="23"/>
      <c r="FX568" s="23"/>
      <c r="FY568" s="23"/>
      <c r="FZ568" s="23"/>
      <c r="GA568" s="23"/>
      <c r="GB568" s="23"/>
      <c r="GC568" s="23"/>
      <c r="GD568" s="23"/>
      <c r="GE568" s="23"/>
      <c r="GF568" s="23"/>
      <c r="GG568" s="23"/>
      <c r="GH568" s="23"/>
      <c r="GI568" s="23"/>
      <c r="GJ568" s="23"/>
      <c r="GK568" s="23"/>
      <c r="GL568" s="23"/>
      <c r="GM568" s="23"/>
      <c r="GN568" s="23"/>
      <c r="GO568" s="23"/>
      <c r="GP568" s="23"/>
      <c r="GQ568" s="23"/>
      <c r="GR568" s="23"/>
      <c r="GS568" s="23"/>
      <c r="GT568" s="23"/>
      <c r="GU568" s="23"/>
      <c r="GV568" s="23"/>
      <c r="GW568" s="23"/>
      <c r="GX568" s="23"/>
      <c r="GY568" s="23"/>
      <c r="GZ568" s="23"/>
      <c r="HA568" s="23"/>
      <c r="HB568" s="23"/>
      <c r="HC568" s="23"/>
      <c r="HD568" s="23"/>
      <c r="HE568" s="23"/>
      <c r="HF568" s="23"/>
      <c r="HG568" s="23"/>
      <c r="HH568" s="23"/>
      <c r="HI568" s="23"/>
      <c r="HJ568" s="23"/>
      <c r="HK568" s="23"/>
    </row>
    <row r="569" spans="1:219" ht="13.9" customHeight="1">
      <c r="A569" s="392"/>
      <c r="B569" s="160"/>
      <c r="C569" s="161"/>
      <c r="D569" s="161"/>
      <c r="E569" s="255"/>
      <c r="F569" s="396">
        <v>0</v>
      </c>
      <c r="G569" s="181"/>
      <c r="H569" s="186"/>
      <c r="I569" s="162"/>
      <c r="J569" s="163"/>
      <c r="K569" s="164"/>
      <c r="L569" s="164"/>
      <c r="M569" s="187"/>
      <c r="N569" s="458"/>
      <c r="O569" s="463"/>
      <c r="P569" s="190"/>
      <c r="Q569" s="165"/>
      <c r="R569" s="166"/>
      <c r="S569" s="191"/>
      <c r="T569" s="195"/>
      <c r="U569" s="167"/>
      <c r="V569" s="196"/>
      <c r="W569" s="199">
        <f t="shared" si="114"/>
        <v>0</v>
      </c>
      <c r="X569" s="344">
        <f>IF(G569&gt;0,HLOOKUP(C569,'Utility Allowances'!$O$33:$S$34,2),0)</f>
        <v>0</v>
      </c>
      <c r="Y569" s="345">
        <f t="shared" si="115"/>
        <v>0</v>
      </c>
      <c r="Z569" s="168">
        <f t="shared" si="116"/>
        <v>0</v>
      </c>
      <c r="AA569" s="346">
        <f t="shared" si="117"/>
        <v>0</v>
      </c>
      <c r="AB569" s="344">
        <f>IF(Y569&gt;0,VLOOKUP($Y569,'Reference Data 2'!$B$7:$C$71,2),0)</f>
        <v>0</v>
      </c>
      <c r="AC569" s="347">
        <f t="shared" si="118"/>
        <v>0</v>
      </c>
      <c r="AD569" s="348">
        <f t="shared" si="119"/>
        <v>0</v>
      </c>
      <c r="AE569" s="349">
        <f>IF(Y569&gt;0,VLOOKUP($Y569,'Reference Data 2'!$B$9:$D$71,3),0)</f>
        <v>0</v>
      </c>
      <c r="AF569" s="347">
        <f t="shared" si="120"/>
        <v>0</v>
      </c>
      <c r="AG569" s="346">
        <f t="shared" si="121"/>
        <v>0</v>
      </c>
      <c r="AH569" s="350">
        <f t="shared" si="122"/>
        <v>0</v>
      </c>
      <c r="AI569" s="351">
        <f t="shared" si="123"/>
        <v>0</v>
      </c>
      <c r="AJ569" s="352">
        <f t="shared" si="124"/>
        <v>0</v>
      </c>
      <c r="AK569" s="349">
        <f>IF(AA569&gt;0,VLOOKUP(C569,'Reference Data 1'!$N$13:$O$17,2),0)</f>
        <v>0</v>
      </c>
      <c r="AL569" s="346">
        <f t="shared" si="125"/>
        <v>0</v>
      </c>
      <c r="AM569" s="353">
        <f t="shared" si="126"/>
        <v>0</v>
      </c>
      <c r="AN569" s="354">
        <f t="shared" si="127"/>
        <v>0</v>
      </c>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c r="BO569" s="23"/>
      <c r="BP569" s="23"/>
      <c r="BQ569" s="23"/>
      <c r="BR569" s="23"/>
      <c r="BS569" s="23"/>
      <c r="BT569" s="23"/>
      <c r="BU569" s="23"/>
      <c r="BV569" s="23"/>
      <c r="BW569" s="23"/>
      <c r="BX569" s="23"/>
      <c r="BY569" s="23"/>
      <c r="BZ569" s="23"/>
      <c r="CA569" s="23"/>
      <c r="CB569" s="23"/>
      <c r="CC569" s="23"/>
      <c r="CD569" s="23"/>
      <c r="CE569" s="23"/>
      <c r="CF569" s="23"/>
      <c r="CG569" s="23"/>
      <c r="CH569" s="23"/>
      <c r="CI569" s="23"/>
      <c r="CJ569" s="23"/>
      <c r="CK569" s="23"/>
      <c r="CL569" s="23"/>
      <c r="CM569" s="23"/>
      <c r="CN569" s="23"/>
      <c r="CO569" s="23"/>
      <c r="CP569" s="23"/>
      <c r="CQ569" s="23"/>
      <c r="CR569" s="23"/>
      <c r="CS569" s="23"/>
      <c r="CT569" s="23"/>
      <c r="CU569" s="23"/>
      <c r="CV569" s="23"/>
      <c r="CW569" s="23"/>
      <c r="CX569" s="23"/>
      <c r="CY569" s="23"/>
      <c r="CZ569" s="23"/>
      <c r="DA569" s="23"/>
      <c r="DB569" s="23"/>
      <c r="DC569" s="23"/>
      <c r="DD569" s="23"/>
      <c r="DE569" s="23"/>
      <c r="DF569" s="23"/>
      <c r="DG569" s="23"/>
      <c r="DH569" s="23"/>
      <c r="DI569" s="23"/>
      <c r="DJ569" s="23"/>
      <c r="DK569" s="23"/>
      <c r="DL569" s="23"/>
      <c r="DM569" s="23"/>
      <c r="DN569" s="23"/>
      <c r="DO569" s="23"/>
      <c r="DP569" s="23"/>
      <c r="DQ569" s="23"/>
      <c r="DR569" s="23"/>
      <c r="DS569" s="23"/>
      <c r="DT569" s="23"/>
      <c r="DU569" s="23"/>
      <c r="DV569" s="23"/>
      <c r="DW569" s="23"/>
      <c r="DX569" s="23"/>
      <c r="DY569" s="23"/>
      <c r="DZ569" s="23"/>
      <c r="EA569" s="23"/>
      <c r="EB569" s="23"/>
      <c r="EC569" s="23"/>
      <c r="ED569" s="23"/>
      <c r="EE569" s="23"/>
      <c r="EF569" s="23"/>
      <c r="EG569" s="23"/>
      <c r="EH569" s="23"/>
      <c r="EI569" s="23"/>
      <c r="EJ569" s="23"/>
      <c r="EK569" s="23"/>
      <c r="EL569" s="23"/>
      <c r="EM569" s="23"/>
      <c r="EN569" s="23"/>
      <c r="EO569" s="23"/>
      <c r="EP569" s="23"/>
      <c r="EQ569" s="23"/>
      <c r="ER569" s="23"/>
      <c r="ES569" s="23"/>
      <c r="ET569" s="23"/>
      <c r="EU569" s="23"/>
      <c r="EV569" s="23"/>
      <c r="EW569" s="23"/>
      <c r="EX569" s="23"/>
      <c r="EY569" s="23"/>
      <c r="EZ569" s="23"/>
      <c r="FA569" s="23"/>
      <c r="FB569" s="23"/>
      <c r="FC569" s="23"/>
      <c r="FD569" s="23"/>
      <c r="FE569" s="23"/>
      <c r="FF569" s="23"/>
      <c r="FG569" s="23"/>
      <c r="FH569" s="23"/>
      <c r="FI569" s="23"/>
      <c r="FJ569" s="23"/>
      <c r="FK569" s="23"/>
      <c r="FL569" s="23"/>
      <c r="FM569" s="23"/>
      <c r="FN569" s="23"/>
      <c r="FO569" s="23"/>
      <c r="FP569" s="23"/>
      <c r="FQ569" s="23"/>
      <c r="FR569" s="23"/>
      <c r="FS569" s="23"/>
      <c r="FT569" s="23"/>
      <c r="FU569" s="23"/>
      <c r="FV569" s="23"/>
      <c r="FW569" s="23"/>
      <c r="FX569" s="23"/>
      <c r="FY569" s="23"/>
      <c r="FZ569" s="23"/>
      <c r="GA569" s="23"/>
      <c r="GB569" s="23"/>
      <c r="GC569" s="23"/>
      <c r="GD569" s="23"/>
      <c r="GE569" s="23"/>
      <c r="GF569" s="23"/>
      <c r="GG569" s="23"/>
      <c r="GH569" s="23"/>
      <c r="GI569" s="23"/>
      <c r="GJ569" s="23"/>
      <c r="GK569" s="23"/>
      <c r="GL569" s="23"/>
      <c r="GM569" s="23"/>
      <c r="GN569" s="23"/>
      <c r="GO569" s="23"/>
      <c r="GP569" s="23"/>
      <c r="GQ569" s="23"/>
      <c r="GR569" s="23"/>
      <c r="GS569" s="23"/>
      <c r="GT569" s="23"/>
      <c r="GU569" s="23"/>
      <c r="GV569" s="23"/>
      <c r="GW569" s="23"/>
      <c r="GX569" s="23"/>
      <c r="GY569" s="23"/>
      <c r="GZ569" s="23"/>
      <c r="HA569" s="23"/>
      <c r="HB569" s="23"/>
      <c r="HC569" s="23"/>
      <c r="HD569" s="23"/>
      <c r="HE569" s="23"/>
      <c r="HF569" s="23"/>
      <c r="HG569" s="23"/>
      <c r="HH569" s="23"/>
      <c r="HI569" s="23"/>
      <c r="HJ569" s="23"/>
      <c r="HK569" s="23"/>
    </row>
    <row r="570" spans="1:219" ht="13.9" customHeight="1">
      <c r="A570" s="392"/>
      <c r="B570" s="160"/>
      <c r="C570" s="161"/>
      <c r="D570" s="161"/>
      <c r="E570" s="255"/>
      <c r="F570" s="396">
        <v>0</v>
      </c>
      <c r="G570" s="181"/>
      <c r="H570" s="186"/>
      <c r="I570" s="162"/>
      <c r="J570" s="163"/>
      <c r="K570" s="164"/>
      <c r="L570" s="164"/>
      <c r="M570" s="187"/>
      <c r="N570" s="458"/>
      <c r="O570" s="463"/>
      <c r="P570" s="190"/>
      <c r="Q570" s="165"/>
      <c r="R570" s="166"/>
      <c r="S570" s="191"/>
      <c r="T570" s="195"/>
      <c r="U570" s="167"/>
      <c r="V570" s="196"/>
      <c r="W570" s="199">
        <f t="shared" si="114"/>
        <v>0</v>
      </c>
      <c r="X570" s="344">
        <f>IF(G570&gt;0,HLOOKUP(C570,'Utility Allowances'!$O$33:$S$34,2),0)</f>
        <v>0</v>
      </c>
      <c r="Y570" s="345">
        <f t="shared" si="115"/>
        <v>0</v>
      </c>
      <c r="Z570" s="168">
        <f t="shared" si="116"/>
        <v>0</v>
      </c>
      <c r="AA570" s="346">
        <f t="shared" si="117"/>
        <v>0</v>
      </c>
      <c r="AB570" s="344">
        <f>IF(Y570&gt;0,VLOOKUP($Y570,'Reference Data 2'!$B$7:$C$71,2),0)</f>
        <v>0</v>
      </c>
      <c r="AC570" s="347">
        <f t="shared" si="118"/>
        <v>0</v>
      </c>
      <c r="AD570" s="348">
        <f t="shared" si="119"/>
        <v>0</v>
      </c>
      <c r="AE570" s="349">
        <f>IF(Y570&gt;0,VLOOKUP($Y570,'Reference Data 2'!$B$9:$D$71,3),0)</f>
        <v>0</v>
      </c>
      <c r="AF570" s="347">
        <f t="shared" si="120"/>
        <v>0</v>
      </c>
      <c r="AG570" s="346">
        <f t="shared" si="121"/>
        <v>0</v>
      </c>
      <c r="AH570" s="350">
        <f t="shared" si="122"/>
        <v>0</v>
      </c>
      <c r="AI570" s="351">
        <f t="shared" si="123"/>
        <v>0</v>
      </c>
      <c r="AJ570" s="352">
        <f t="shared" si="124"/>
        <v>0</v>
      </c>
      <c r="AK570" s="349">
        <f>IF(AA570&gt;0,VLOOKUP(C570,'Reference Data 1'!$N$13:$O$17,2),0)</f>
        <v>0</v>
      </c>
      <c r="AL570" s="346">
        <f t="shared" si="125"/>
        <v>0</v>
      </c>
      <c r="AM570" s="353">
        <f t="shared" si="126"/>
        <v>0</v>
      </c>
      <c r="AN570" s="354">
        <f t="shared" si="127"/>
        <v>0</v>
      </c>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c r="BO570" s="23"/>
      <c r="BP570" s="23"/>
      <c r="BQ570" s="23"/>
      <c r="BR570" s="23"/>
      <c r="BS570" s="23"/>
      <c r="BT570" s="23"/>
      <c r="BU570" s="23"/>
      <c r="BV570" s="23"/>
      <c r="BW570" s="23"/>
      <c r="BX570" s="23"/>
      <c r="BY570" s="23"/>
      <c r="BZ570" s="23"/>
      <c r="CA570" s="23"/>
      <c r="CB570" s="23"/>
      <c r="CC570" s="23"/>
      <c r="CD570" s="23"/>
      <c r="CE570" s="23"/>
      <c r="CF570" s="23"/>
      <c r="CG570" s="23"/>
      <c r="CH570" s="23"/>
      <c r="CI570" s="23"/>
      <c r="CJ570" s="23"/>
      <c r="CK570" s="23"/>
      <c r="CL570" s="23"/>
      <c r="CM570" s="23"/>
      <c r="CN570" s="23"/>
      <c r="CO570" s="23"/>
      <c r="CP570" s="23"/>
      <c r="CQ570" s="23"/>
      <c r="CR570" s="23"/>
      <c r="CS570" s="23"/>
      <c r="CT570" s="23"/>
      <c r="CU570" s="23"/>
      <c r="CV570" s="23"/>
      <c r="CW570" s="23"/>
      <c r="CX570" s="23"/>
      <c r="CY570" s="23"/>
      <c r="CZ570" s="23"/>
      <c r="DA570" s="23"/>
      <c r="DB570" s="23"/>
      <c r="DC570" s="23"/>
      <c r="DD570" s="23"/>
      <c r="DE570" s="23"/>
      <c r="DF570" s="23"/>
      <c r="DG570" s="23"/>
      <c r="DH570" s="23"/>
      <c r="DI570" s="23"/>
      <c r="DJ570" s="23"/>
      <c r="DK570" s="23"/>
      <c r="DL570" s="23"/>
      <c r="DM570" s="23"/>
      <c r="DN570" s="23"/>
      <c r="DO570" s="23"/>
      <c r="DP570" s="23"/>
      <c r="DQ570" s="23"/>
      <c r="DR570" s="23"/>
      <c r="DS570" s="23"/>
      <c r="DT570" s="23"/>
      <c r="DU570" s="23"/>
      <c r="DV570" s="23"/>
      <c r="DW570" s="23"/>
      <c r="DX570" s="23"/>
      <c r="DY570" s="23"/>
      <c r="DZ570" s="23"/>
      <c r="EA570" s="23"/>
      <c r="EB570" s="23"/>
      <c r="EC570" s="23"/>
      <c r="ED570" s="23"/>
      <c r="EE570" s="23"/>
      <c r="EF570" s="23"/>
      <c r="EG570" s="23"/>
      <c r="EH570" s="23"/>
      <c r="EI570" s="23"/>
      <c r="EJ570" s="23"/>
      <c r="EK570" s="23"/>
      <c r="EL570" s="23"/>
      <c r="EM570" s="23"/>
      <c r="EN570" s="23"/>
      <c r="EO570" s="23"/>
      <c r="EP570" s="23"/>
      <c r="EQ570" s="23"/>
      <c r="ER570" s="23"/>
      <c r="ES570" s="23"/>
      <c r="ET570" s="23"/>
      <c r="EU570" s="23"/>
      <c r="EV570" s="23"/>
      <c r="EW570" s="23"/>
      <c r="EX570" s="23"/>
      <c r="EY570" s="23"/>
      <c r="EZ570" s="23"/>
      <c r="FA570" s="23"/>
      <c r="FB570" s="23"/>
      <c r="FC570" s="23"/>
      <c r="FD570" s="23"/>
      <c r="FE570" s="23"/>
      <c r="FF570" s="23"/>
      <c r="FG570" s="23"/>
      <c r="FH570" s="23"/>
      <c r="FI570" s="23"/>
      <c r="FJ570" s="23"/>
      <c r="FK570" s="23"/>
      <c r="FL570" s="23"/>
      <c r="FM570" s="23"/>
      <c r="FN570" s="23"/>
      <c r="FO570" s="23"/>
      <c r="FP570" s="23"/>
      <c r="FQ570" s="23"/>
      <c r="FR570" s="23"/>
      <c r="FS570" s="23"/>
      <c r="FT570" s="23"/>
      <c r="FU570" s="23"/>
      <c r="FV570" s="23"/>
      <c r="FW570" s="23"/>
      <c r="FX570" s="23"/>
      <c r="FY570" s="23"/>
      <c r="FZ570" s="23"/>
      <c r="GA570" s="23"/>
      <c r="GB570" s="23"/>
      <c r="GC570" s="23"/>
      <c r="GD570" s="23"/>
      <c r="GE570" s="23"/>
      <c r="GF570" s="23"/>
      <c r="GG570" s="23"/>
      <c r="GH570" s="23"/>
      <c r="GI570" s="23"/>
      <c r="GJ570" s="23"/>
      <c r="GK570" s="23"/>
      <c r="GL570" s="23"/>
      <c r="GM570" s="23"/>
      <c r="GN570" s="23"/>
      <c r="GO570" s="23"/>
      <c r="GP570" s="23"/>
      <c r="GQ570" s="23"/>
      <c r="GR570" s="23"/>
      <c r="GS570" s="23"/>
      <c r="GT570" s="23"/>
      <c r="GU570" s="23"/>
      <c r="GV570" s="23"/>
      <c r="GW570" s="23"/>
      <c r="GX570" s="23"/>
      <c r="GY570" s="23"/>
      <c r="GZ570" s="23"/>
      <c r="HA570" s="23"/>
      <c r="HB570" s="23"/>
      <c r="HC570" s="23"/>
      <c r="HD570" s="23"/>
      <c r="HE570" s="23"/>
      <c r="HF570" s="23"/>
      <c r="HG570" s="23"/>
      <c r="HH570" s="23"/>
      <c r="HI570" s="23"/>
      <c r="HJ570" s="23"/>
      <c r="HK570" s="23"/>
    </row>
    <row r="571" spans="1:219" ht="13.9" customHeight="1">
      <c r="A571" s="392"/>
      <c r="B571" s="160"/>
      <c r="C571" s="161"/>
      <c r="D571" s="161"/>
      <c r="E571" s="255"/>
      <c r="F571" s="396">
        <v>0</v>
      </c>
      <c r="G571" s="181"/>
      <c r="H571" s="186"/>
      <c r="I571" s="162"/>
      <c r="J571" s="163"/>
      <c r="K571" s="164"/>
      <c r="L571" s="164"/>
      <c r="M571" s="187"/>
      <c r="N571" s="458"/>
      <c r="O571" s="463"/>
      <c r="P571" s="190"/>
      <c r="Q571" s="165"/>
      <c r="R571" s="166"/>
      <c r="S571" s="191"/>
      <c r="T571" s="195"/>
      <c r="U571" s="167"/>
      <c r="V571" s="196"/>
      <c r="W571" s="199">
        <f t="shared" si="114"/>
        <v>0</v>
      </c>
      <c r="X571" s="344">
        <f>IF(G571&gt;0,HLOOKUP(C571,'Utility Allowances'!$O$33:$S$34,2),0)</f>
        <v>0</v>
      </c>
      <c r="Y571" s="345">
        <f t="shared" si="115"/>
        <v>0</v>
      </c>
      <c r="Z571" s="168">
        <f t="shared" si="116"/>
        <v>0</v>
      </c>
      <c r="AA571" s="346">
        <f t="shared" si="117"/>
        <v>0</v>
      </c>
      <c r="AB571" s="344">
        <f>IF(Y571&gt;0,VLOOKUP($Y571,'Reference Data 2'!$B$7:$C$71,2),0)</f>
        <v>0</v>
      </c>
      <c r="AC571" s="347">
        <f t="shared" si="118"/>
        <v>0</v>
      </c>
      <c r="AD571" s="348">
        <f t="shared" si="119"/>
        <v>0</v>
      </c>
      <c r="AE571" s="349">
        <f>IF(Y571&gt;0,VLOOKUP($Y571,'Reference Data 2'!$B$9:$D$71,3),0)</f>
        <v>0</v>
      </c>
      <c r="AF571" s="347">
        <f t="shared" si="120"/>
        <v>0</v>
      </c>
      <c r="AG571" s="346">
        <f t="shared" si="121"/>
        <v>0</v>
      </c>
      <c r="AH571" s="350">
        <f t="shared" si="122"/>
        <v>0</v>
      </c>
      <c r="AI571" s="351">
        <f t="shared" si="123"/>
        <v>0</v>
      </c>
      <c r="AJ571" s="352">
        <f t="shared" si="124"/>
        <v>0</v>
      </c>
      <c r="AK571" s="349">
        <f>IF(AA571&gt;0,VLOOKUP(C571,'Reference Data 1'!$N$13:$O$17,2),0)</f>
        <v>0</v>
      </c>
      <c r="AL571" s="346">
        <f t="shared" si="125"/>
        <v>0</v>
      </c>
      <c r="AM571" s="353">
        <f t="shared" si="126"/>
        <v>0</v>
      </c>
      <c r="AN571" s="354">
        <f t="shared" si="127"/>
        <v>0</v>
      </c>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c r="BU571" s="23"/>
      <c r="BV571" s="23"/>
      <c r="BW571" s="23"/>
      <c r="BX571" s="23"/>
      <c r="BY571" s="23"/>
      <c r="BZ571" s="23"/>
      <c r="CA571" s="23"/>
      <c r="CB571" s="23"/>
      <c r="CC571" s="23"/>
      <c r="CD571" s="23"/>
      <c r="CE571" s="23"/>
      <c r="CF571" s="23"/>
      <c r="CG571" s="23"/>
      <c r="CH571" s="23"/>
      <c r="CI571" s="23"/>
      <c r="CJ571" s="23"/>
      <c r="CK571" s="23"/>
      <c r="CL571" s="23"/>
      <c r="CM571" s="23"/>
      <c r="CN571" s="23"/>
      <c r="CO571" s="23"/>
      <c r="CP571" s="23"/>
      <c r="CQ571" s="23"/>
      <c r="CR571" s="23"/>
      <c r="CS571" s="23"/>
      <c r="CT571" s="23"/>
      <c r="CU571" s="23"/>
      <c r="CV571" s="23"/>
      <c r="CW571" s="23"/>
      <c r="CX571" s="23"/>
      <c r="CY571" s="23"/>
      <c r="CZ571" s="23"/>
      <c r="DA571" s="23"/>
      <c r="DB571" s="23"/>
      <c r="DC571" s="23"/>
      <c r="DD571" s="23"/>
      <c r="DE571" s="23"/>
      <c r="DF571" s="23"/>
      <c r="DG571" s="23"/>
      <c r="DH571" s="23"/>
      <c r="DI571" s="23"/>
      <c r="DJ571" s="23"/>
      <c r="DK571" s="23"/>
      <c r="DL571" s="23"/>
      <c r="DM571" s="23"/>
      <c r="DN571" s="23"/>
      <c r="DO571" s="23"/>
      <c r="DP571" s="23"/>
      <c r="DQ571" s="23"/>
      <c r="DR571" s="23"/>
      <c r="DS571" s="23"/>
      <c r="DT571" s="23"/>
      <c r="DU571" s="23"/>
      <c r="DV571" s="23"/>
      <c r="DW571" s="23"/>
      <c r="DX571" s="23"/>
      <c r="DY571" s="23"/>
      <c r="DZ571" s="23"/>
      <c r="EA571" s="23"/>
      <c r="EB571" s="23"/>
      <c r="EC571" s="23"/>
      <c r="ED571" s="23"/>
      <c r="EE571" s="23"/>
      <c r="EF571" s="23"/>
      <c r="EG571" s="23"/>
      <c r="EH571" s="23"/>
      <c r="EI571" s="23"/>
      <c r="EJ571" s="23"/>
      <c r="EK571" s="23"/>
      <c r="EL571" s="23"/>
      <c r="EM571" s="23"/>
      <c r="EN571" s="23"/>
      <c r="EO571" s="23"/>
      <c r="EP571" s="23"/>
      <c r="EQ571" s="23"/>
      <c r="ER571" s="23"/>
      <c r="ES571" s="23"/>
      <c r="ET571" s="23"/>
      <c r="EU571" s="23"/>
      <c r="EV571" s="23"/>
      <c r="EW571" s="23"/>
      <c r="EX571" s="23"/>
      <c r="EY571" s="23"/>
      <c r="EZ571" s="23"/>
      <c r="FA571" s="23"/>
      <c r="FB571" s="23"/>
      <c r="FC571" s="23"/>
      <c r="FD571" s="23"/>
      <c r="FE571" s="23"/>
      <c r="FF571" s="23"/>
      <c r="FG571" s="23"/>
      <c r="FH571" s="23"/>
      <c r="FI571" s="23"/>
      <c r="FJ571" s="23"/>
      <c r="FK571" s="23"/>
      <c r="FL571" s="23"/>
      <c r="FM571" s="23"/>
      <c r="FN571" s="23"/>
      <c r="FO571" s="23"/>
      <c r="FP571" s="23"/>
      <c r="FQ571" s="23"/>
      <c r="FR571" s="23"/>
      <c r="FS571" s="23"/>
      <c r="FT571" s="23"/>
      <c r="FU571" s="23"/>
      <c r="FV571" s="23"/>
      <c r="FW571" s="23"/>
      <c r="FX571" s="23"/>
      <c r="FY571" s="23"/>
      <c r="FZ571" s="23"/>
      <c r="GA571" s="23"/>
      <c r="GB571" s="23"/>
      <c r="GC571" s="23"/>
      <c r="GD571" s="23"/>
      <c r="GE571" s="23"/>
      <c r="GF571" s="23"/>
      <c r="GG571" s="23"/>
      <c r="GH571" s="23"/>
      <c r="GI571" s="23"/>
      <c r="GJ571" s="23"/>
      <c r="GK571" s="23"/>
      <c r="GL571" s="23"/>
      <c r="GM571" s="23"/>
      <c r="GN571" s="23"/>
      <c r="GO571" s="23"/>
      <c r="GP571" s="23"/>
      <c r="GQ571" s="23"/>
      <c r="GR571" s="23"/>
      <c r="GS571" s="23"/>
      <c r="GT571" s="23"/>
      <c r="GU571" s="23"/>
      <c r="GV571" s="23"/>
      <c r="GW571" s="23"/>
      <c r="GX571" s="23"/>
      <c r="GY571" s="23"/>
      <c r="GZ571" s="23"/>
      <c r="HA571" s="23"/>
      <c r="HB571" s="23"/>
      <c r="HC571" s="23"/>
      <c r="HD571" s="23"/>
      <c r="HE571" s="23"/>
      <c r="HF571" s="23"/>
      <c r="HG571" s="23"/>
      <c r="HH571" s="23"/>
      <c r="HI571" s="23"/>
      <c r="HJ571" s="23"/>
      <c r="HK571" s="23"/>
    </row>
    <row r="572" spans="1:219" ht="13.9" customHeight="1">
      <c r="A572" s="392"/>
      <c r="B572" s="160"/>
      <c r="C572" s="161"/>
      <c r="D572" s="161"/>
      <c r="E572" s="255"/>
      <c r="F572" s="396">
        <v>0</v>
      </c>
      <c r="G572" s="181"/>
      <c r="H572" s="186"/>
      <c r="I572" s="162"/>
      <c r="J572" s="163"/>
      <c r="K572" s="164"/>
      <c r="L572" s="164"/>
      <c r="M572" s="187"/>
      <c r="N572" s="458"/>
      <c r="O572" s="463"/>
      <c r="P572" s="190"/>
      <c r="Q572" s="165"/>
      <c r="R572" s="166"/>
      <c r="S572" s="191"/>
      <c r="T572" s="195"/>
      <c r="U572" s="167"/>
      <c r="V572" s="196"/>
      <c r="W572" s="199">
        <f t="shared" si="114"/>
        <v>0</v>
      </c>
      <c r="X572" s="344">
        <f>IF(G572&gt;0,HLOOKUP(C572,'Utility Allowances'!$O$33:$S$34,2),0)</f>
        <v>0</v>
      </c>
      <c r="Y572" s="345">
        <f t="shared" si="115"/>
        <v>0</v>
      </c>
      <c r="Z572" s="168">
        <f t="shared" si="116"/>
        <v>0</v>
      </c>
      <c r="AA572" s="346">
        <f t="shared" si="117"/>
        <v>0</v>
      </c>
      <c r="AB572" s="344">
        <f>IF(Y572&gt;0,VLOOKUP($Y572,'Reference Data 2'!$B$7:$C$71,2),0)</f>
        <v>0</v>
      </c>
      <c r="AC572" s="347">
        <f t="shared" si="118"/>
        <v>0</v>
      </c>
      <c r="AD572" s="348">
        <f t="shared" si="119"/>
        <v>0</v>
      </c>
      <c r="AE572" s="349">
        <f>IF(Y572&gt;0,VLOOKUP($Y572,'Reference Data 2'!$B$9:$D$71,3),0)</f>
        <v>0</v>
      </c>
      <c r="AF572" s="347">
        <f t="shared" si="120"/>
        <v>0</v>
      </c>
      <c r="AG572" s="346">
        <f t="shared" si="121"/>
        <v>0</v>
      </c>
      <c r="AH572" s="350">
        <f t="shared" si="122"/>
        <v>0</v>
      </c>
      <c r="AI572" s="351">
        <f t="shared" si="123"/>
        <v>0</v>
      </c>
      <c r="AJ572" s="352">
        <f t="shared" si="124"/>
        <v>0</v>
      </c>
      <c r="AK572" s="349">
        <f>IF(AA572&gt;0,VLOOKUP(C572,'Reference Data 1'!$N$13:$O$17,2),0)</f>
        <v>0</v>
      </c>
      <c r="AL572" s="346">
        <f t="shared" si="125"/>
        <v>0</v>
      </c>
      <c r="AM572" s="353">
        <f t="shared" si="126"/>
        <v>0</v>
      </c>
      <c r="AN572" s="354">
        <f t="shared" si="127"/>
        <v>0</v>
      </c>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c r="BO572" s="23"/>
      <c r="BP572" s="23"/>
      <c r="BQ572" s="23"/>
      <c r="BR572" s="23"/>
      <c r="BS572" s="23"/>
      <c r="BT572" s="23"/>
      <c r="BU572" s="23"/>
      <c r="BV572" s="23"/>
      <c r="BW572" s="23"/>
      <c r="BX572" s="23"/>
      <c r="BY572" s="23"/>
      <c r="BZ572" s="23"/>
      <c r="CA572" s="23"/>
      <c r="CB572" s="23"/>
      <c r="CC572" s="23"/>
      <c r="CD572" s="23"/>
      <c r="CE572" s="23"/>
      <c r="CF572" s="23"/>
      <c r="CG572" s="23"/>
      <c r="CH572" s="23"/>
      <c r="CI572" s="23"/>
      <c r="CJ572" s="23"/>
      <c r="CK572" s="23"/>
      <c r="CL572" s="23"/>
      <c r="CM572" s="23"/>
      <c r="CN572" s="23"/>
      <c r="CO572" s="23"/>
      <c r="CP572" s="23"/>
      <c r="CQ572" s="23"/>
      <c r="CR572" s="23"/>
      <c r="CS572" s="23"/>
      <c r="CT572" s="23"/>
      <c r="CU572" s="23"/>
      <c r="CV572" s="23"/>
      <c r="CW572" s="23"/>
      <c r="CX572" s="23"/>
      <c r="CY572" s="23"/>
      <c r="CZ572" s="23"/>
      <c r="DA572" s="23"/>
      <c r="DB572" s="23"/>
      <c r="DC572" s="23"/>
      <c r="DD572" s="23"/>
      <c r="DE572" s="23"/>
      <c r="DF572" s="23"/>
      <c r="DG572" s="23"/>
      <c r="DH572" s="23"/>
      <c r="DI572" s="23"/>
      <c r="DJ572" s="23"/>
      <c r="DK572" s="23"/>
      <c r="DL572" s="23"/>
      <c r="DM572" s="23"/>
      <c r="DN572" s="23"/>
      <c r="DO572" s="23"/>
      <c r="DP572" s="23"/>
      <c r="DQ572" s="23"/>
      <c r="DR572" s="23"/>
      <c r="DS572" s="23"/>
      <c r="DT572" s="23"/>
      <c r="DU572" s="23"/>
      <c r="DV572" s="23"/>
      <c r="DW572" s="23"/>
      <c r="DX572" s="23"/>
      <c r="DY572" s="23"/>
      <c r="DZ572" s="23"/>
      <c r="EA572" s="23"/>
      <c r="EB572" s="23"/>
      <c r="EC572" s="23"/>
      <c r="ED572" s="23"/>
      <c r="EE572" s="23"/>
      <c r="EF572" s="23"/>
      <c r="EG572" s="23"/>
      <c r="EH572" s="23"/>
      <c r="EI572" s="23"/>
      <c r="EJ572" s="23"/>
      <c r="EK572" s="23"/>
      <c r="EL572" s="23"/>
      <c r="EM572" s="23"/>
      <c r="EN572" s="23"/>
      <c r="EO572" s="23"/>
      <c r="EP572" s="23"/>
      <c r="EQ572" s="23"/>
      <c r="ER572" s="23"/>
      <c r="ES572" s="23"/>
      <c r="ET572" s="23"/>
      <c r="EU572" s="23"/>
      <c r="EV572" s="23"/>
      <c r="EW572" s="23"/>
      <c r="EX572" s="23"/>
      <c r="EY572" s="23"/>
      <c r="EZ572" s="23"/>
      <c r="FA572" s="23"/>
      <c r="FB572" s="23"/>
      <c r="FC572" s="23"/>
      <c r="FD572" s="23"/>
      <c r="FE572" s="23"/>
      <c r="FF572" s="23"/>
      <c r="FG572" s="23"/>
      <c r="FH572" s="23"/>
      <c r="FI572" s="23"/>
      <c r="FJ572" s="23"/>
      <c r="FK572" s="23"/>
      <c r="FL572" s="23"/>
      <c r="FM572" s="23"/>
      <c r="FN572" s="23"/>
      <c r="FO572" s="23"/>
      <c r="FP572" s="23"/>
      <c r="FQ572" s="23"/>
      <c r="FR572" s="23"/>
      <c r="FS572" s="23"/>
      <c r="FT572" s="23"/>
      <c r="FU572" s="23"/>
      <c r="FV572" s="23"/>
      <c r="FW572" s="23"/>
      <c r="FX572" s="23"/>
      <c r="FY572" s="23"/>
      <c r="FZ572" s="23"/>
      <c r="GA572" s="23"/>
      <c r="GB572" s="23"/>
      <c r="GC572" s="23"/>
      <c r="GD572" s="23"/>
      <c r="GE572" s="23"/>
      <c r="GF572" s="23"/>
      <c r="GG572" s="23"/>
      <c r="GH572" s="23"/>
      <c r="GI572" s="23"/>
      <c r="GJ572" s="23"/>
      <c r="GK572" s="23"/>
      <c r="GL572" s="23"/>
      <c r="GM572" s="23"/>
      <c r="GN572" s="23"/>
      <c r="GO572" s="23"/>
      <c r="GP572" s="23"/>
      <c r="GQ572" s="23"/>
      <c r="GR572" s="23"/>
      <c r="GS572" s="23"/>
      <c r="GT572" s="23"/>
      <c r="GU572" s="23"/>
      <c r="GV572" s="23"/>
      <c r="GW572" s="23"/>
      <c r="GX572" s="23"/>
      <c r="GY572" s="23"/>
      <c r="GZ572" s="23"/>
      <c r="HA572" s="23"/>
      <c r="HB572" s="23"/>
      <c r="HC572" s="23"/>
      <c r="HD572" s="23"/>
      <c r="HE572" s="23"/>
      <c r="HF572" s="23"/>
      <c r="HG572" s="23"/>
      <c r="HH572" s="23"/>
      <c r="HI572" s="23"/>
      <c r="HJ572" s="23"/>
      <c r="HK572" s="23"/>
    </row>
    <row r="573" spans="1:219" ht="13.9" customHeight="1">
      <c r="A573" s="392"/>
      <c r="B573" s="160"/>
      <c r="C573" s="161"/>
      <c r="D573" s="161"/>
      <c r="E573" s="255"/>
      <c r="F573" s="396">
        <v>0</v>
      </c>
      <c r="G573" s="181"/>
      <c r="H573" s="186"/>
      <c r="I573" s="162"/>
      <c r="J573" s="163"/>
      <c r="K573" s="164"/>
      <c r="L573" s="164"/>
      <c r="M573" s="187"/>
      <c r="N573" s="458"/>
      <c r="O573" s="463"/>
      <c r="P573" s="190"/>
      <c r="Q573" s="165"/>
      <c r="R573" s="166"/>
      <c r="S573" s="191"/>
      <c r="T573" s="195"/>
      <c r="U573" s="167"/>
      <c r="V573" s="196"/>
      <c r="W573" s="199">
        <f t="shared" si="114"/>
        <v>0</v>
      </c>
      <c r="X573" s="344">
        <f>IF(G573&gt;0,HLOOKUP(C573,'Utility Allowances'!$O$33:$S$34,2),0)</f>
        <v>0</v>
      </c>
      <c r="Y573" s="345">
        <f t="shared" si="115"/>
        <v>0</v>
      </c>
      <c r="Z573" s="168">
        <f t="shared" si="116"/>
        <v>0</v>
      </c>
      <c r="AA573" s="346">
        <f t="shared" si="117"/>
        <v>0</v>
      </c>
      <c r="AB573" s="344">
        <f>IF(Y573&gt;0,VLOOKUP($Y573,'Reference Data 2'!$B$7:$C$71,2),0)</f>
        <v>0</v>
      </c>
      <c r="AC573" s="347">
        <f t="shared" si="118"/>
        <v>0</v>
      </c>
      <c r="AD573" s="348">
        <f t="shared" si="119"/>
        <v>0</v>
      </c>
      <c r="AE573" s="349">
        <f>IF(Y573&gt;0,VLOOKUP($Y573,'Reference Data 2'!$B$9:$D$71,3),0)</f>
        <v>0</v>
      </c>
      <c r="AF573" s="347">
        <f t="shared" si="120"/>
        <v>0</v>
      </c>
      <c r="AG573" s="346">
        <f t="shared" si="121"/>
        <v>0</v>
      </c>
      <c r="AH573" s="350">
        <f t="shared" si="122"/>
        <v>0</v>
      </c>
      <c r="AI573" s="351">
        <f t="shared" si="123"/>
        <v>0</v>
      </c>
      <c r="AJ573" s="352">
        <f t="shared" si="124"/>
        <v>0</v>
      </c>
      <c r="AK573" s="349">
        <f>IF(AA573&gt;0,VLOOKUP(C573,'Reference Data 1'!$N$13:$O$17,2),0)</f>
        <v>0</v>
      </c>
      <c r="AL573" s="346">
        <f t="shared" si="125"/>
        <v>0</v>
      </c>
      <c r="AM573" s="353">
        <f t="shared" si="126"/>
        <v>0</v>
      </c>
      <c r="AN573" s="354">
        <f t="shared" si="127"/>
        <v>0</v>
      </c>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c r="BO573" s="23"/>
      <c r="BP573" s="23"/>
      <c r="BQ573" s="23"/>
      <c r="BR573" s="23"/>
      <c r="BS573" s="23"/>
      <c r="BT573" s="23"/>
      <c r="BU573" s="23"/>
      <c r="BV573" s="23"/>
      <c r="BW573" s="23"/>
      <c r="BX573" s="23"/>
      <c r="BY573" s="23"/>
      <c r="BZ573" s="23"/>
      <c r="CA573" s="23"/>
      <c r="CB573" s="23"/>
      <c r="CC573" s="23"/>
      <c r="CD573" s="23"/>
      <c r="CE573" s="23"/>
      <c r="CF573" s="23"/>
      <c r="CG573" s="23"/>
      <c r="CH573" s="23"/>
      <c r="CI573" s="23"/>
      <c r="CJ573" s="23"/>
      <c r="CK573" s="23"/>
      <c r="CL573" s="23"/>
      <c r="CM573" s="23"/>
      <c r="CN573" s="23"/>
      <c r="CO573" s="23"/>
      <c r="CP573" s="23"/>
      <c r="CQ573" s="23"/>
      <c r="CR573" s="23"/>
      <c r="CS573" s="23"/>
      <c r="CT573" s="23"/>
      <c r="CU573" s="23"/>
      <c r="CV573" s="23"/>
      <c r="CW573" s="23"/>
      <c r="CX573" s="23"/>
      <c r="CY573" s="23"/>
      <c r="CZ573" s="23"/>
      <c r="DA573" s="23"/>
      <c r="DB573" s="23"/>
      <c r="DC573" s="23"/>
      <c r="DD573" s="23"/>
      <c r="DE573" s="23"/>
      <c r="DF573" s="23"/>
      <c r="DG573" s="23"/>
      <c r="DH573" s="23"/>
      <c r="DI573" s="23"/>
      <c r="DJ573" s="23"/>
      <c r="DK573" s="23"/>
      <c r="DL573" s="23"/>
      <c r="DM573" s="23"/>
      <c r="DN573" s="23"/>
      <c r="DO573" s="23"/>
      <c r="DP573" s="23"/>
      <c r="DQ573" s="23"/>
      <c r="DR573" s="23"/>
      <c r="DS573" s="23"/>
      <c r="DT573" s="23"/>
      <c r="DU573" s="23"/>
      <c r="DV573" s="23"/>
      <c r="DW573" s="23"/>
      <c r="DX573" s="23"/>
      <c r="DY573" s="23"/>
      <c r="DZ573" s="23"/>
      <c r="EA573" s="23"/>
      <c r="EB573" s="23"/>
      <c r="EC573" s="23"/>
      <c r="ED573" s="23"/>
      <c r="EE573" s="23"/>
      <c r="EF573" s="23"/>
      <c r="EG573" s="23"/>
      <c r="EH573" s="23"/>
      <c r="EI573" s="23"/>
      <c r="EJ573" s="23"/>
      <c r="EK573" s="23"/>
      <c r="EL573" s="23"/>
      <c r="EM573" s="23"/>
      <c r="EN573" s="23"/>
      <c r="EO573" s="23"/>
      <c r="EP573" s="23"/>
      <c r="EQ573" s="23"/>
      <c r="ER573" s="23"/>
      <c r="ES573" s="23"/>
      <c r="ET573" s="23"/>
      <c r="EU573" s="23"/>
      <c r="EV573" s="23"/>
      <c r="EW573" s="23"/>
      <c r="EX573" s="23"/>
      <c r="EY573" s="23"/>
      <c r="EZ573" s="23"/>
      <c r="FA573" s="23"/>
      <c r="FB573" s="23"/>
      <c r="FC573" s="23"/>
      <c r="FD573" s="23"/>
      <c r="FE573" s="23"/>
      <c r="FF573" s="23"/>
      <c r="FG573" s="23"/>
      <c r="FH573" s="23"/>
      <c r="FI573" s="23"/>
      <c r="FJ573" s="23"/>
      <c r="FK573" s="23"/>
      <c r="FL573" s="23"/>
      <c r="FM573" s="23"/>
      <c r="FN573" s="23"/>
      <c r="FO573" s="23"/>
      <c r="FP573" s="23"/>
      <c r="FQ573" s="23"/>
      <c r="FR573" s="23"/>
      <c r="FS573" s="23"/>
      <c r="FT573" s="23"/>
      <c r="FU573" s="23"/>
      <c r="FV573" s="23"/>
      <c r="FW573" s="23"/>
      <c r="FX573" s="23"/>
      <c r="FY573" s="23"/>
      <c r="FZ573" s="23"/>
      <c r="GA573" s="23"/>
      <c r="GB573" s="23"/>
      <c r="GC573" s="23"/>
      <c r="GD573" s="23"/>
      <c r="GE573" s="23"/>
      <c r="GF573" s="23"/>
      <c r="GG573" s="23"/>
      <c r="GH573" s="23"/>
      <c r="GI573" s="23"/>
      <c r="GJ573" s="23"/>
      <c r="GK573" s="23"/>
      <c r="GL573" s="23"/>
      <c r="GM573" s="23"/>
      <c r="GN573" s="23"/>
      <c r="GO573" s="23"/>
      <c r="GP573" s="23"/>
      <c r="GQ573" s="23"/>
      <c r="GR573" s="23"/>
      <c r="GS573" s="23"/>
      <c r="GT573" s="23"/>
      <c r="GU573" s="23"/>
      <c r="GV573" s="23"/>
      <c r="GW573" s="23"/>
      <c r="GX573" s="23"/>
      <c r="GY573" s="23"/>
      <c r="GZ573" s="23"/>
      <c r="HA573" s="23"/>
      <c r="HB573" s="23"/>
      <c r="HC573" s="23"/>
      <c r="HD573" s="23"/>
      <c r="HE573" s="23"/>
      <c r="HF573" s="23"/>
      <c r="HG573" s="23"/>
      <c r="HH573" s="23"/>
      <c r="HI573" s="23"/>
      <c r="HJ573" s="23"/>
      <c r="HK573" s="23"/>
    </row>
    <row r="574" spans="1:219" ht="13.9" customHeight="1">
      <c r="A574" s="392"/>
      <c r="B574" s="160"/>
      <c r="C574" s="161"/>
      <c r="D574" s="161"/>
      <c r="E574" s="255"/>
      <c r="F574" s="396">
        <v>0</v>
      </c>
      <c r="G574" s="181"/>
      <c r="H574" s="186"/>
      <c r="I574" s="162"/>
      <c r="J574" s="163"/>
      <c r="K574" s="164"/>
      <c r="L574" s="164"/>
      <c r="M574" s="187"/>
      <c r="N574" s="458"/>
      <c r="O574" s="463"/>
      <c r="P574" s="190"/>
      <c r="Q574" s="165"/>
      <c r="R574" s="166"/>
      <c r="S574" s="191"/>
      <c r="T574" s="195"/>
      <c r="U574" s="167"/>
      <c r="V574" s="196"/>
      <c r="W574" s="199">
        <f t="shared" si="114"/>
        <v>0</v>
      </c>
      <c r="X574" s="344">
        <f>IF(G574&gt;0,HLOOKUP(C574,'Utility Allowances'!$O$33:$S$34,2),0)</f>
        <v>0</v>
      </c>
      <c r="Y574" s="345">
        <f t="shared" si="115"/>
        <v>0</v>
      </c>
      <c r="Z574" s="168">
        <f t="shared" si="116"/>
        <v>0</v>
      </c>
      <c r="AA574" s="346">
        <f t="shared" si="117"/>
        <v>0</v>
      </c>
      <c r="AB574" s="344">
        <f>IF(Y574&gt;0,VLOOKUP($Y574,'Reference Data 2'!$B$7:$C$71,2),0)</f>
        <v>0</v>
      </c>
      <c r="AC574" s="347">
        <f t="shared" si="118"/>
        <v>0</v>
      </c>
      <c r="AD574" s="348">
        <f t="shared" si="119"/>
        <v>0</v>
      </c>
      <c r="AE574" s="349">
        <f>IF(Y574&gt;0,VLOOKUP($Y574,'Reference Data 2'!$B$9:$D$71,3),0)</f>
        <v>0</v>
      </c>
      <c r="AF574" s="347">
        <f t="shared" si="120"/>
        <v>0</v>
      </c>
      <c r="AG574" s="346">
        <f t="shared" si="121"/>
        <v>0</v>
      </c>
      <c r="AH574" s="350">
        <f t="shared" si="122"/>
        <v>0</v>
      </c>
      <c r="AI574" s="351">
        <f t="shared" si="123"/>
        <v>0</v>
      </c>
      <c r="AJ574" s="352">
        <f t="shared" si="124"/>
        <v>0</v>
      </c>
      <c r="AK574" s="349">
        <f>IF(AA574&gt;0,VLOOKUP(C574,'Reference Data 1'!$N$13:$O$17,2),0)</f>
        <v>0</v>
      </c>
      <c r="AL574" s="346">
        <f t="shared" si="125"/>
        <v>0</v>
      </c>
      <c r="AM574" s="353">
        <f t="shared" si="126"/>
        <v>0</v>
      </c>
      <c r="AN574" s="354">
        <f t="shared" si="127"/>
        <v>0</v>
      </c>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c r="BO574" s="23"/>
      <c r="BP574" s="23"/>
      <c r="BQ574" s="23"/>
      <c r="BR574" s="23"/>
      <c r="BS574" s="23"/>
      <c r="BT574" s="23"/>
      <c r="BU574" s="23"/>
      <c r="BV574" s="23"/>
      <c r="BW574" s="23"/>
      <c r="BX574" s="23"/>
      <c r="BY574" s="23"/>
      <c r="BZ574" s="23"/>
      <c r="CA574" s="23"/>
      <c r="CB574" s="23"/>
      <c r="CC574" s="23"/>
      <c r="CD574" s="23"/>
      <c r="CE574" s="23"/>
      <c r="CF574" s="23"/>
      <c r="CG574" s="23"/>
      <c r="CH574" s="23"/>
      <c r="CI574" s="23"/>
      <c r="CJ574" s="23"/>
      <c r="CK574" s="23"/>
      <c r="CL574" s="23"/>
      <c r="CM574" s="23"/>
      <c r="CN574" s="23"/>
      <c r="CO574" s="23"/>
      <c r="CP574" s="23"/>
      <c r="CQ574" s="23"/>
      <c r="CR574" s="23"/>
      <c r="CS574" s="23"/>
      <c r="CT574" s="23"/>
      <c r="CU574" s="23"/>
      <c r="CV574" s="23"/>
      <c r="CW574" s="23"/>
      <c r="CX574" s="23"/>
      <c r="CY574" s="23"/>
      <c r="CZ574" s="23"/>
      <c r="DA574" s="23"/>
      <c r="DB574" s="23"/>
      <c r="DC574" s="23"/>
      <c r="DD574" s="23"/>
      <c r="DE574" s="23"/>
      <c r="DF574" s="23"/>
      <c r="DG574" s="23"/>
      <c r="DH574" s="23"/>
      <c r="DI574" s="23"/>
      <c r="DJ574" s="23"/>
      <c r="DK574" s="23"/>
      <c r="DL574" s="23"/>
      <c r="DM574" s="23"/>
      <c r="DN574" s="23"/>
      <c r="DO574" s="23"/>
      <c r="DP574" s="23"/>
      <c r="DQ574" s="23"/>
      <c r="DR574" s="23"/>
      <c r="DS574" s="23"/>
      <c r="DT574" s="23"/>
      <c r="DU574" s="23"/>
      <c r="DV574" s="23"/>
      <c r="DW574" s="23"/>
      <c r="DX574" s="23"/>
      <c r="DY574" s="23"/>
      <c r="DZ574" s="23"/>
      <c r="EA574" s="23"/>
      <c r="EB574" s="23"/>
      <c r="EC574" s="23"/>
      <c r="ED574" s="23"/>
      <c r="EE574" s="23"/>
      <c r="EF574" s="23"/>
      <c r="EG574" s="23"/>
      <c r="EH574" s="23"/>
      <c r="EI574" s="23"/>
      <c r="EJ574" s="23"/>
      <c r="EK574" s="23"/>
      <c r="EL574" s="23"/>
      <c r="EM574" s="23"/>
      <c r="EN574" s="23"/>
      <c r="EO574" s="23"/>
      <c r="EP574" s="23"/>
      <c r="EQ574" s="23"/>
      <c r="ER574" s="23"/>
      <c r="ES574" s="23"/>
      <c r="ET574" s="23"/>
      <c r="EU574" s="23"/>
      <c r="EV574" s="23"/>
      <c r="EW574" s="23"/>
      <c r="EX574" s="23"/>
      <c r="EY574" s="23"/>
      <c r="EZ574" s="23"/>
      <c r="FA574" s="23"/>
      <c r="FB574" s="23"/>
      <c r="FC574" s="23"/>
      <c r="FD574" s="23"/>
      <c r="FE574" s="23"/>
      <c r="FF574" s="23"/>
      <c r="FG574" s="23"/>
      <c r="FH574" s="23"/>
      <c r="FI574" s="23"/>
      <c r="FJ574" s="23"/>
      <c r="FK574" s="23"/>
      <c r="FL574" s="23"/>
      <c r="FM574" s="23"/>
      <c r="FN574" s="23"/>
      <c r="FO574" s="23"/>
      <c r="FP574" s="23"/>
      <c r="FQ574" s="23"/>
      <c r="FR574" s="23"/>
      <c r="FS574" s="23"/>
      <c r="FT574" s="23"/>
      <c r="FU574" s="23"/>
      <c r="FV574" s="23"/>
      <c r="FW574" s="23"/>
      <c r="FX574" s="23"/>
      <c r="FY574" s="23"/>
      <c r="FZ574" s="23"/>
      <c r="GA574" s="23"/>
      <c r="GB574" s="23"/>
      <c r="GC574" s="23"/>
      <c r="GD574" s="23"/>
      <c r="GE574" s="23"/>
      <c r="GF574" s="23"/>
      <c r="GG574" s="23"/>
      <c r="GH574" s="23"/>
      <c r="GI574" s="23"/>
      <c r="GJ574" s="23"/>
      <c r="GK574" s="23"/>
      <c r="GL574" s="23"/>
      <c r="GM574" s="23"/>
      <c r="GN574" s="23"/>
      <c r="GO574" s="23"/>
      <c r="GP574" s="23"/>
      <c r="GQ574" s="23"/>
      <c r="GR574" s="23"/>
      <c r="GS574" s="23"/>
      <c r="GT574" s="23"/>
      <c r="GU574" s="23"/>
      <c r="GV574" s="23"/>
      <c r="GW574" s="23"/>
      <c r="GX574" s="23"/>
      <c r="GY574" s="23"/>
      <c r="GZ574" s="23"/>
      <c r="HA574" s="23"/>
      <c r="HB574" s="23"/>
      <c r="HC574" s="23"/>
      <c r="HD574" s="23"/>
      <c r="HE574" s="23"/>
      <c r="HF574" s="23"/>
      <c r="HG574" s="23"/>
      <c r="HH574" s="23"/>
      <c r="HI574" s="23"/>
      <c r="HJ574" s="23"/>
      <c r="HK574" s="23"/>
    </row>
    <row r="575" spans="1:219" ht="13.9" customHeight="1">
      <c r="A575" s="392"/>
      <c r="B575" s="160"/>
      <c r="C575" s="161"/>
      <c r="D575" s="161"/>
      <c r="E575" s="255"/>
      <c r="F575" s="396">
        <v>0</v>
      </c>
      <c r="G575" s="181"/>
      <c r="H575" s="186"/>
      <c r="I575" s="162"/>
      <c r="J575" s="163"/>
      <c r="K575" s="164"/>
      <c r="L575" s="164"/>
      <c r="M575" s="187"/>
      <c r="N575" s="458"/>
      <c r="O575" s="463"/>
      <c r="P575" s="190"/>
      <c r="Q575" s="165"/>
      <c r="R575" s="166"/>
      <c r="S575" s="191"/>
      <c r="T575" s="195"/>
      <c r="U575" s="167"/>
      <c r="V575" s="196"/>
      <c r="W575" s="199">
        <f t="shared" si="114"/>
        <v>0</v>
      </c>
      <c r="X575" s="344">
        <f>IF(G575&gt;0,HLOOKUP(C575,'Utility Allowances'!$O$33:$S$34,2),0)</f>
        <v>0</v>
      </c>
      <c r="Y575" s="345">
        <f t="shared" si="115"/>
        <v>0</v>
      </c>
      <c r="Z575" s="168">
        <f t="shared" si="116"/>
        <v>0</v>
      </c>
      <c r="AA575" s="346">
        <f t="shared" si="117"/>
        <v>0</v>
      </c>
      <c r="AB575" s="344">
        <f>IF(Y575&gt;0,VLOOKUP($Y575,'Reference Data 2'!$B$7:$C$71,2),0)</f>
        <v>0</v>
      </c>
      <c r="AC575" s="347">
        <f t="shared" si="118"/>
        <v>0</v>
      </c>
      <c r="AD575" s="348">
        <f t="shared" si="119"/>
        <v>0</v>
      </c>
      <c r="AE575" s="349">
        <f>IF(Y575&gt;0,VLOOKUP($Y575,'Reference Data 2'!$B$9:$D$71,3),0)</f>
        <v>0</v>
      </c>
      <c r="AF575" s="347">
        <f t="shared" si="120"/>
        <v>0</v>
      </c>
      <c r="AG575" s="346">
        <f t="shared" si="121"/>
        <v>0</v>
      </c>
      <c r="AH575" s="350">
        <f t="shared" si="122"/>
        <v>0</v>
      </c>
      <c r="AI575" s="351">
        <f t="shared" si="123"/>
        <v>0</v>
      </c>
      <c r="AJ575" s="352">
        <f t="shared" si="124"/>
        <v>0</v>
      </c>
      <c r="AK575" s="349">
        <f>IF(AA575&gt;0,VLOOKUP(C575,'Reference Data 1'!$N$13:$O$17,2),0)</f>
        <v>0</v>
      </c>
      <c r="AL575" s="346">
        <f t="shared" si="125"/>
        <v>0</v>
      </c>
      <c r="AM575" s="353">
        <f t="shared" si="126"/>
        <v>0</v>
      </c>
      <c r="AN575" s="354">
        <f t="shared" si="127"/>
        <v>0</v>
      </c>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c r="BO575" s="23"/>
      <c r="BP575" s="23"/>
      <c r="BQ575" s="23"/>
      <c r="BR575" s="23"/>
      <c r="BS575" s="23"/>
      <c r="BT575" s="23"/>
      <c r="BU575" s="23"/>
      <c r="BV575" s="23"/>
      <c r="BW575" s="23"/>
      <c r="BX575" s="23"/>
      <c r="BY575" s="23"/>
      <c r="BZ575" s="23"/>
      <c r="CA575" s="23"/>
      <c r="CB575" s="23"/>
      <c r="CC575" s="23"/>
      <c r="CD575" s="23"/>
      <c r="CE575" s="23"/>
      <c r="CF575" s="23"/>
      <c r="CG575" s="23"/>
      <c r="CH575" s="23"/>
      <c r="CI575" s="23"/>
      <c r="CJ575" s="23"/>
      <c r="CK575" s="23"/>
      <c r="CL575" s="23"/>
      <c r="CM575" s="23"/>
      <c r="CN575" s="23"/>
      <c r="CO575" s="23"/>
      <c r="CP575" s="23"/>
      <c r="CQ575" s="23"/>
      <c r="CR575" s="23"/>
      <c r="CS575" s="23"/>
      <c r="CT575" s="23"/>
      <c r="CU575" s="23"/>
      <c r="CV575" s="23"/>
      <c r="CW575" s="23"/>
      <c r="CX575" s="23"/>
      <c r="CY575" s="23"/>
      <c r="CZ575" s="23"/>
      <c r="DA575" s="23"/>
      <c r="DB575" s="23"/>
      <c r="DC575" s="23"/>
      <c r="DD575" s="23"/>
      <c r="DE575" s="23"/>
      <c r="DF575" s="23"/>
      <c r="DG575" s="23"/>
      <c r="DH575" s="23"/>
      <c r="DI575" s="23"/>
      <c r="DJ575" s="23"/>
      <c r="DK575" s="23"/>
      <c r="DL575" s="23"/>
      <c r="DM575" s="23"/>
      <c r="DN575" s="23"/>
      <c r="DO575" s="23"/>
      <c r="DP575" s="23"/>
      <c r="DQ575" s="23"/>
      <c r="DR575" s="23"/>
      <c r="DS575" s="23"/>
      <c r="DT575" s="23"/>
      <c r="DU575" s="23"/>
      <c r="DV575" s="23"/>
      <c r="DW575" s="23"/>
      <c r="DX575" s="23"/>
      <c r="DY575" s="23"/>
      <c r="DZ575" s="23"/>
      <c r="EA575" s="23"/>
      <c r="EB575" s="23"/>
      <c r="EC575" s="23"/>
      <c r="ED575" s="23"/>
      <c r="EE575" s="23"/>
      <c r="EF575" s="23"/>
      <c r="EG575" s="23"/>
      <c r="EH575" s="23"/>
      <c r="EI575" s="23"/>
      <c r="EJ575" s="23"/>
      <c r="EK575" s="23"/>
      <c r="EL575" s="23"/>
      <c r="EM575" s="23"/>
      <c r="EN575" s="23"/>
      <c r="EO575" s="23"/>
      <c r="EP575" s="23"/>
      <c r="EQ575" s="23"/>
      <c r="ER575" s="23"/>
      <c r="ES575" s="23"/>
      <c r="ET575" s="23"/>
      <c r="EU575" s="23"/>
      <c r="EV575" s="23"/>
      <c r="EW575" s="23"/>
      <c r="EX575" s="23"/>
      <c r="EY575" s="23"/>
      <c r="EZ575" s="23"/>
      <c r="FA575" s="23"/>
      <c r="FB575" s="23"/>
      <c r="FC575" s="23"/>
      <c r="FD575" s="23"/>
      <c r="FE575" s="23"/>
      <c r="FF575" s="23"/>
      <c r="FG575" s="23"/>
      <c r="FH575" s="23"/>
      <c r="FI575" s="23"/>
      <c r="FJ575" s="23"/>
      <c r="FK575" s="23"/>
      <c r="FL575" s="23"/>
      <c r="FM575" s="23"/>
      <c r="FN575" s="23"/>
      <c r="FO575" s="23"/>
      <c r="FP575" s="23"/>
      <c r="FQ575" s="23"/>
      <c r="FR575" s="23"/>
      <c r="FS575" s="23"/>
      <c r="FT575" s="23"/>
      <c r="FU575" s="23"/>
      <c r="FV575" s="23"/>
      <c r="FW575" s="23"/>
      <c r="FX575" s="23"/>
      <c r="FY575" s="23"/>
      <c r="FZ575" s="23"/>
      <c r="GA575" s="23"/>
      <c r="GB575" s="23"/>
      <c r="GC575" s="23"/>
      <c r="GD575" s="23"/>
      <c r="GE575" s="23"/>
      <c r="GF575" s="23"/>
      <c r="GG575" s="23"/>
      <c r="GH575" s="23"/>
      <c r="GI575" s="23"/>
      <c r="GJ575" s="23"/>
      <c r="GK575" s="23"/>
      <c r="GL575" s="23"/>
      <c r="GM575" s="23"/>
      <c r="GN575" s="23"/>
      <c r="GO575" s="23"/>
      <c r="GP575" s="23"/>
      <c r="GQ575" s="23"/>
      <c r="GR575" s="23"/>
      <c r="GS575" s="23"/>
      <c r="GT575" s="23"/>
      <c r="GU575" s="23"/>
      <c r="GV575" s="23"/>
      <c r="GW575" s="23"/>
      <c r="GX575" s="23"/>
      <c r="GY575" s="23"/>
      <c r="GZ575" s="23"/>
      <c r="HA575" s="23"/>
      <c r="HB575" s="23"/>
      <c r="HC575" s="23"/>
      <c r="HD575" s="23"/>
      <c r="HE575" s="23"/>
      <c r="HF575" s="23"/>
      <c r="HG575" s="23"/>
      <c r="HH575" s="23"/>
      <c r="HI575" s="23"/>
      <c r="HJ575" s="23"/>
      <c r="HK575" s="23"/>
    </row>
    <row r="576" spans="1:219" ht="13.9" customHeight="1">
      <c r="A576" s="392"/>
      <c r="B576" s="160"/>
      <c r="C576" s="161"/>
      <c r="D576" s="161"/>
      <c r="E576" s="255"/>
      <c r="F576" s="396">
        <v>0</v>
      </c>
      <c r="G576" s="181"/>
      <c r="H576" s="186"/>
      <c r="I576" s="162"/>
      <c r="J576" s="163"/>
      <c r="K576" s="164"/>
      <c r="L576" s="164"/>
      <c r="M576" s="187"/>
      <c r="N576" s="458"/>
      <c r="O576" s="463"/>
      <c r="P576" s="190"/>
      <c r="Q576" s="165"/>
      <c r="R576" s="166"/>
      <c r="S576" s="191"/>
      <c r="T576" s="195"/>
      <c r="U576" s="167"/>
      <c r="V576" s="196"/>
      <c r="W576" s="199">
        <f t="shared" si="114"/>
        <v>0</v>
      </c>
      <c r="X576" s="344">
        <f>IF(G576&gt;0,HLOOKUP(C576,'Utility Allowances'!$O$33:$S$34,2),0)</f>
        <v>0</v>
      </c>
      <c r="Y576" s="345">
        <f t="shared" si="115"/>
        <v>0</v>
      </c>
      <c r="Z576" s="168">
        <f t="shared" si="116"/>
        <v>0</v>
      </c>
      <c r="AA576" s="346">
        <f t="shared" si="117"/>
        <v>0</v>
      </c>
      <c r="AB576" s="344">
        <f>IF(Y576&gt;0,VLOOKUP($Y576,'Reference Data 2'!$B$7:$C$71,2),0)</f>
        <v>0</v>
      </c>
      <c r="AC576" s="347">
        <f t="shared" si="118"/>
        <v>0</v>
      </c>
      <c r="AD576" s="348">
        <f t="shared" si="119"/>
        <v>0</v>
      </c>
      <c r="AE576" s="349">
        <f>IF(Y576&gt;0,VLOOKUP($Y576,'Reference Data 2'!$B$9:$D$71,3),0)</f>
        <v>0</v>
      </c>
      <c r="AF576" s="347">
        <f t="shared" si="120"/>
        <v>0</v>
      </c>
      <c r="AG576" s="346">
        <f t="shared" si="121"/>
        <v>0</v>
      </c>
      <c r="AH576" s="350">
        <f t="shared" si="122"/>
        <v>0</v>
      </c>
      <c r="AI576" s="351">
        <f t="shared" si="123"/>
        <v>0</v>
      </c>
      <c r="AJ576" s="352">
        <f t="shared" si="124"/>
        <v>0</v>
      </c>
      <c r="AK576" s="349">
        <f>IF(AA576&gt;0,VLOOKUP(C576,'Reference Data 1'!$N$13:$O$17,2),0)</f>
        <v>0</v>
      </c>
      <c r="AL576" s="346">
        <f t="shared" si="125"/>
        <v>0</v>
      </c>
      <c r="AM576" s="353">
        <f t="shared" si="126"/>
        <v>0</v>
      </c>
      <c r="AN576" s="354">
        <f t="shared" si="127"/>
        <v>0</v>
      </c>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c r="DN576" s="23"/>
      <c r="DO576" s="23"/>
      <c r="DP576" s="23"/>
      <c r="DQ576" s="23"/>
      <c r="DR576" s="23"/>
      <c r="DS576" s="23"/>
      <c r="DT576" s="23"/>
      <c r="DU576" s="23"/>
      <c r="DV576" s="23"/>
      <c r="DW576" s="23"/>
      <c r="DX576" s="23"/>
      <c r="DY576" s="23"/>
      <c r="DZ576" s="23"/>
      <c r="EA576" s="23"/>
      <c r="EB576" s="23"/>
      <c r="EC576" s="23"/>
      <c r="ED576" s="23"/>
      <c r="EE576" s="23"/>
      <c r="EF576" s="23"/>
      <c r="EG576" s="23"/>
      <c r="EH576" s="23"/>
      <c r="EI576" s="23"/>
      <c r="EJ576" s="23"/>
      <c r="EK576" s="23"/>
      <c r="EL576" s="23"/>
      <c r="EM576" s="23"/>
      <c r="EN576" s="23"/>
      <c r="EO576" s="23"/>
      <c r="EP576" s="23"/>
      <c r="EQ576" s="23"/>
      <c r="ER576" s="23"/>
      <c r="ES576" s="23"/>
      <c r="ET576" s="23"/>
      <c r="EU576" s="23"/>
      <c r="EV576" s="23"/>
      <c r="EW576" s="23"/>
      <c r="EX576" s="23"/>
      <c r="EY576" s="23"/>
      <c r="EZ576" s="23"/>
      <c r="FA576" s="23"/>
      <c r="FB576" s="23"/>
      <c r="FC576" s="23"/>
      <c r="FD576" s="23"/>
      <c r="FE576" s="23"/>
      <c r="FF576" s="23"/>
      <c r="FG576" s="23"/>
      <c r="FH576" s="23"/>
      <c r="FI576" s="23"/>
      <c r="FJ576" s="23"/>
      <c r="FK576" s="23"/>
      <c r="FL576" s="23"/>
      <c r="FM576" s="23"/>
      <c r="FN576" s="23"/>
      <c r="FO576" s="23"/>
      <c r="FP576" s="23"/>
      <c r="FQ576" s="23"/>
      <c r="FR576" s="23"/>
      <c r="FS576" s="23"/>
      <c r="FT576" s="23"/>
      <c r="FU576" s="23"/>
      <c r="FV576" s="23"/>
      <c r="FW576" s="23"/>
      <c r="FX576" s="23"/>
      <c r="FY576" s="23"/>
      <c r="FZ576" s="23"/>
      <c r="GA576" s="23"/>
      <c r="GB576" s="23"/>
      <c r="GC576" s="23"/>
      <c r="GD576" s="23"/>
      <c r="GE576" s="23"/>
      <c r="GF576" s="23"/>
      <c r="GG576" s="23"/>
      <c r="GH576" s="23"/>
      <c r="GI576" s="23"/>
      <c r="GJ576" s="23"/>
      <c r="GK576" s="23"/>
      <c r="GL576" s="23"/>
      <c r="GM576" s="23"/>
      <c r="GN576" s="23"/>
      <c r="GO576" s="23"/>
      <c r="GP576" s="23"/>
      <c r="GQ576" s="23"/>
      <c r="GR576" s="23"/>
      <c r="GS576" s="23"/>
      <c r="GT576" s="23"/>
      <c r="GU576" s="23"/>
      <c r="GV576" s="23"/>
      <c r="GW576" s="23"/>
      <c r="GX576" s="23"/>
      <c r="GY576" s="23"/>
      <c r="GZ576" s="23"/>
      <c r="HA576" s="23"/>
      <c r="HB576" s="23"/>
      <c r="HC576" s="23"/>
      <c r="HD576" s="23"/>
      <c r="HE576" s="23"/>
      <c r="HF576" s="23"/>
      <c r="HG576" s="23"/>
      <c r="HH576" s="23"/>
      <c r="HI576" s="23"/>
      <c r="HJ576" s="23"/>
      <c r="HK576" s="23"/>
    </row>
    <row r="577" spans="1:219" ht="13.9" customHeight="1">
      <c r="A577" s="392"/>
      <c r="B577" s="160"/>
      <c r="C577" s="161"/>
      <c r="D577" s="161"/>
      <c r="E577" s="255"/>
      <c r="F577" s="396">
        <v>0</v>
      </c>
      <c r="G577" s="181"/>
      <c r="H577" s="186"/>
      <c r="I577" s="162"/>
      <c r="J577" s="163"/>
      <c r="K577" s="164"/>
      <c r="L577" s="164"/>
      <c r="M577" s="187"/>
      <c r="N577" s="458"/>
      <c r="O577" s="463"/>
      <c r="P577" s="190"/>
      <c r="Q577" s="165"/>
      <c r="R577" s="166"/>
      <c r="S577" s="191"/>
      <c r="T577" s="195"/>
      <c r="U577" s="167"/>
      <c r="V577" s="196"/>
      <c r="W577" s="199">
        <f t="shared" si="114"/>
        <v>0</v>
      </c>
      <c r="X577" s="344">
        <f>IF(G577&gt;0,HLOOKUP(C577,'Utility Allowances'!$O$33:$S$34,2),0)</f>
        <v>0</v>
      </c>
      <c r="Y577" s="345">
        <f t="shared" si="115"/>
        <v>0</v>
      </c>
      <c r="Z577" s="168">
        <f t="shared" si="116"/>
        <v>0</v>
      </c>
      <c r="AA577" s="346">
        <f t="shared" si="117"/>
        <v>0</v>
      </c>
      <c r="AB577" s="344">
        <f>IF(Y577&gt;0,VLOOKUP($Y577,'Reference Data 2'!$B$7:$C$71,2),0)</f>
        <v>0</v>
      </c>
      <c r="AC577" s="347">
        <f t="shared" si="118"/>
        <v>0</v>
      </c>
      <c r="AD577" s="348">
        <f t="shared" si="119"/>
        <v>0</v>
      </c>
      <c r="AE577" s="349">
        <f>IF(Y577&gt;0,VLOOKUP($Y577,'Reference Data 2'!$B$9:$D$71,3),0)</f>
        <v>0</v>
      </c>
      <c r="AF577" s="347">
        <f t="shared" si="120"/>
        <v>0</v>
      </c>
      <c r="AG577" s="346">
        <f t="shared" si="121"/>
        <v>0</v>
      </c>
      <c r="AH577" s="350">
        <f t="shared" si="122"/>
        <v>0</v>
      </c>
      <c r="AI577" s="351">
        <f t="shared" si="123"/>
        <v>0</v>
      </c>
      <c r="AJ577" s="352">
        <f t="shared" si="124"/>
        <v>0</v>
      </c>
      <c r="AK577" s="349">
        <f>IF(AA577&gt;0,VLOOKUP(C577,'Reference Data 1'!$N$13:$O$17,2),0)</f>
        <v>0</v>
      </c>
      <c r="AL577" s="346">
        <f t="shared" si="125"/>
        <v>0</v>
      </c>
      <c r="AM577" s="353">
        <f t="shared" si="126"/>
        <v>0</v>
      </c>
      <c r="AN577" s="354">
        <f t="shared" si="127"/>
        <v>0</v>
      </c>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c r="BU577" s="23"/>
      <c r="BV577" s="23"/>
      <c r="BW577" s="23"/>
      <c r="BX577" s="23"/>
      <c r="BY577" s="23"/>
      <c r="BZ577" s="23"/>
      <c r="CA577" s="23"/>
      <c r="CB577" s="23"/>
      <c r="CC577" s="23"/>
      <c r="CD577" s="23"/>
      <c r="CE577" s="23"/>
      <c r="CF577" s="23"/>
      <c r="CG577" s="23"/>
      <c r="CH577" s="23"/>
      <c r="CI577" s="23"/>
      <c r="CJ577" s="23"/>
      <c r="CK577" s="23"/>
      <c r="CL577" s="23"/>
      <c r="CM577" s="23"/>
      <c r="CN577" s="23"/>
      <c r="CO577" s="23"/>
      <c r="CP577" s="23"/>
      <c r="CQ577" s="23"/>
      <c r="CR577" s="23"/>
      <c r="CS577" s="23"/>
      <c r="CT577" s="23"/>
      <c r="CU577" s="23"/>
      <c r="CV577" s="23"/>
      <c r="CW577" s="23"/>
      <c r="CX577" s="23"/>
      <c r="CY577" s="23"/>
      <c r="CZ577" s="23"/>
      <c r="DA577" s="23"/>
      <c r="DB577" s="23"/>
      <c r="DC577" s="23"/>
      <c r="DD577" s="23"/>
      <c r="DE577" s="23"/>
      <c r="DF577" s="23"/>
      <c r="DG577" s="23"/>
      <c r="DH577" s="23"/>
      <c r="DI577" s="23"/>
      <c r="DJ577" s="23"/>
      <c r="DK577" s="23"/>
      <c r="DL577" s="23"/>
      <c r="DM577" s="23"/>
      <c r="DN577" s="23"/>
      <c r="DO577" s="23"/>
      <c r="DP577" s="23"/>
      <c r="DQ577" s="23"/>
      <c r="DR577" s="23"/>
      <c r="DS577" s="23"/>
      <c r="DT577" s="23"/>
      <c r="DU577" s="23"/>
      <c r="DV577" s="23"/>
      <c r="DW577" s="23"/>
      <c r="DX577" s="23"/>
      <c r="DY577" s="23"/>
      <c r="DZ577" s="23"/>
      <c r="EA577" s="23"/>
      <c r="EB577" s="23"/>
      <c r="EC577" s="23"/>
      <c r="ED577" s="23"/>
      <c r="EE577" s="23"/>
      <c r="EF577" s="23"/>
      <c r="EG577" s="23"/>
      <c r="EH577" s="23"/>
      <c r="EI577" s="23"/>
      <c r="EJ577" s="23"/>
      <c r="EK577" s="23"/>
      <c r="EL577" s="23"/>
      <c r="EM577" s="23"/>
      <c r="EN577" s="23"/>
      <c r="EO577" s="23"/>
      <c r="EP577" s="23"/>
      <c r="EQ577" s="23"/>
      <c r="ER577" s="23"/>
      <c r="ES577" s="23"/>
      <c r="ET577" s="23"/>
      <c r="EU577" s="23"/>
      <c r="EV577" s="23"/>
      <c r="EW577" s="23"/>
      <c r="EX577" s="23"/>
      <c r="EY577" s="23"/>
      <c r="EZ577" s="23"/>
      <c r="FA577" s="23"/>
      <c r="FB577" s="23"/>
      <c r="FC577" s="23"/>
      <c r="FD577" s="23"/>
      <c r="FE577" s="23"/>
      <c r="FF577" s="23"/>
      <c r="FG577" s="23"/>
      <c r="FH577" s="23"/>
      <c r="FI577" s="23"/>
      <c r="FJ577" s="23"/>
      <c r="FK577" s="23"/>
      <c r="FL577" s="23"/>
      <c r="FM577" s="23"/>
      <c r="FN577" s="23"/>
      <c r="FO577" s="23"/>
      <c r="FP577" s="23"/>
      <c r="FQ577" s="23"/>
      <c r="FR577" s="23"/>
      <c r="FS577" s="23"/>
      <c r="FT577" s="23"/>
      <c r="FU577" s="23"/>
      <c r="FV577" s="23"/>
      <c r="FW577" s="23"/>
      <c r="FX577" s="23"/>
      <c r="FY577" s="23"/>
      <c r="FZ577" s="23"/>
      <c r="GA577" s="23"/>
      <c r="GB577" s="23"/>
      <c r="GC577" s="23"/>
      <c r="GD577" s="23"/>
      <c r="GE577" s="23"/>
      <c r="GF577" s="23"/>
      <c r="GG577" s="23"/>
      <c r="GH577" s="23"/>
      <c r="GI577" s="23"/>
      <c r="GJ577" s="23"/>
      <c r="GK577" s="23"/>
      <c r="GL577" s="23"/>
      <c r="GM577" s="23"/>
      <c r="GN577" s="23"/>
      <c r="GO577" s="23"/>
      <c r="GP577" s="23"/>
      <c r="GQ577" s="23"/>
      <c r="GR577" s="23"/>
      <c r="GS577" s="23"/>
      <c r="GT577" s="23"/>
      <c r="GU577" s="23"/>
      <c r="GV577" s="23"/>
      <c r="GW577" s="23"/>
      <c r="GX577" s="23"/>
      <c r="GY577" s="23"/>
      <c r="GZ577" s="23"/>
      <c r="HA577" s="23"/>
      <c r="HB577" s="23"/>
      <c r="HC577" s="23"/>
      <c r="HD577" s="23"/>
      <c r="HE577" s="23"/>
      <c r="HF577" s="23"/>
      <c r="HG577" s="23"/>
      <c r="HH577" s="23"/>
      <c r="HI577" s="23"/>
      <c r="HJ577" s="23"/>
      <c r="HK577" s="23"/>
    </row>
    <row r="578" spans="1:219" ht="13.9" customHeight="1">
      <c r="A578" s="392"/>
      <c r="B578" s="160"/>
      <c r="C578" s="161"/>
      <c r="D578" s="161"/>
      <c r="E578" s="255"/>
      <c r="F578" s="396">
        <v>0</v>
      </c>
      <c r="G578" s="181"/>
      <c r="H578" s="186"/>
      <c r="I578" s="162"/>
      <c r="J578" s="163"/>
      <c r="K578" s="164"/>
      <c r="L578" s="164"/>
      <c r="M578" s="187"/>
      <c r="N578" s="458"/>
      <c r="O578" s="463"/>
      <c r="P578" s="190"/>
      <c r="Q578" s="165"/>
      <c r="R578" s="166"/>
      <c r="S578" s="191"/>
      <c r="T578" s="195"/>
      <c r="U578" s="167"/>
      <c r="V578" s="196"/>
      <c r="W578" s="199">
        <f t="shared" si="114"/>
        <v>0</v>
      </c>
      <c r="X578" s="344">
        <f>IF(G578&gt;0,HLOOKUP(C578,'Utility Allowances'!$O$33:$S$34,2),0)</f>
        <v>0</v>
      </c>
      <c r="Y578" s="345">
        <f t="shared" si="115"/>
        <v>0</v>
      </c>
      <c r="Z578" s="168">
        <f t="shared" si="116"/>
        <v>0</v>
      </c>
      <c r="AA578" s="346">
        <f t="shared" si="117"/>
        <v>0</v>
      </c>
      <c r="AB578" s="344">
        <f>IF(Y578&gt;0,VLOOKUP($Y578,'Reference Data 2'!$B$7:$C$71,2),0)</f>
        <v>0</v>
      </c>
      <c r="AC578" s="347">
        <f t="shared" si="118"/>
        <v>0</v>
      </c>
      <c r="AD578" s="348">
        <f t="shared" si="119"/>
        <v>0</v>
      </c>
      <c r="AE578" s="349">
        <f>IF(Y578&gt;0,VLOOKUP($Y578,'Reference Data 2'!$B$9:$D$71,3),0)</f>
        <v>0</v>
      </c>
      <c r="AF578" s="347">
        <f t="shared" si="120"/>
        <v>0</v>
      </c>
      <c r="AG578" s="346">
        <f t="shared" si="121"/>
        <v>0</v>
      </c>
      <c r="AH578" s="350">
        <f t="shared" si="122"/>
        <v>0</v>
      </c>
      <c r="AI578" s="351">
        <f t="shared" si="123"/>
        <v>0</v>
      </c>
      <c r="AJ578" s="352">
        <f t="shared" si="124"/>
        <v>0</v>
      </c>
      <c r="AK578" s="349">
        <f>IF(AA578&gt;0,VLOOKUP(C578,'Reference Data 1'!$N$13:$O$17,2),0)</f>
        <v>0</v>
      </c>
      <c r="AL578" s="346">
        <f t="shared" si="125"/>
        <v>0</v>
      </c>
      <c r="AM578" s="353">
        <f t="shared" si="126"/>
        <v>0</v>
      </c>
      <c r="AN578" s="354">
        <f t="shared" si="127"/>
        <v>0</v>
      </c>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c r="BO578" s="23"/>
      <c r="BP578" s="23"/>
      <c r="BQ578" s="23"/>
      <c r="BR578" s="23"/>
      <c r="BS578" s="23"/>
      <c r="BT578" s="23"/>
      <c r="BU578" s="23"/>
      <c r="BV578" s="23"/>
      <c r="BW578" s="23"/>
      <c r="BX578" s="23"/>
      <c r="BY578" s="23"/>
      <c r="BZ578" s="23"/>
      <c r="CA578" s="23"/>
      <c r="CB578" s="23"/>
      <c r="CC578" s="23"/>
      <c r="CD578" s="23"/>
      <c r="CE578" s="23"/>
      <c r="CF578" s="23"/>
      <c r="CG578" s="23"/>
      <c r="CH578" s="23"/>
      <c r="CI578" s="23"/>
      <c r="CJ578" s="23"/>
      <c r="CK578" s="23"/>
      <c r="CL578" s="23"/>
      <c r="CM578" s="23"/>
      <c r="CN578" s="23"/>
      <c r="CO578" s="23"/>
      <c r="CP578" s="23"/>
      <c r="CQ578" s="23"/>
      <c r="CR578" s="23"/>
      <c r="CS578" s="23"/>
      <c r="CT578" s="23"/>
      <c r="CU578" s="23"/>
      <c r="CV578" s="23"/>
      <c r="CW578" s="23"/>
      <c r="CX578" s="23"/>
      <c r="CY578" s="23"/>
      <c r="CZ578" s="23"/>
      <c r="DA578" s="23"/>
      <c r="DB578" s="23"/>
      <c r="DC578" s="23"/>
      <c r="DD578" s="23"/>
      <c r="DE578" s="23"/>
      <c r="DF578" s="23"/>
      <c r="DG578" s="23"/>
      <c r="DH578" s="23"/>
      <c r="DI578" s="23"/>
      <c r="DJ578" s="23"/>
      <c r="DK578" s="23"/>
      <c r="DL578" s="23"/>
      <c r="DM578" s="23"/>
      <c r="DN578" s="23"/>
      <c r="DO578" s="23"/>
      <c r="DP578" s="23"/>
      <c r="DQ578" s="23"/>
      <c r="DR578" s="23"/>
      <c r="DS578" s="23"/>
      <c r="DT578" s="23"/>
      <c r="DU578" s="23"/>
      <c r="DV578" s="23"/>
      <c r="DW578" s="23"/>
      <c r="DX578" s="23"/>
      <c r="DY578" s="23"/>
      <c r="DZ578" s="23"/>
      <c r="EA578" s="23"/>
      <c r="EB578" s="23"/>
      <c r="EC578" s="23"/>
      <c r="ED578" s="23"/>
      <c r="EE578" s="23"/>
      <c r="EF578" s="23"/>
      <c r="EG578" s="23"/>
      <c r="EH578" s="23"/>
      <c r="EI578" s="23"/>
      <c r="EJ578" s="23"/>
      <c r="EK578" s="23"/>
      <c r="EL578" s="23"/>
      <c r="EM578" s="23"/>
      <c r="EN578" s="23"/>
      <c r="EO578" s="23"/>
      <c r="EP578" s="23"/>
      <c r="EQ578" s="23"/>
      <c r="ER578" s="23"/>
      <c r="ES578" s="23"/>
      <c r="ET578" s="23"/>
      <c r="EU578" s="23"/>
      <c r="EV578" s="23"/>
      <c r="EW578" s="23"/>
      <c r="EX578" s="23"/>
      <c r="EY578" s="23"/>
      <c r="EZ578" s="23"/>
      <c r="FA578" s="23"/>
      <c r="FB578" s="23"/>
      <c r="FC578" s="23"/>
      <c r="FD578" s="23"/>
      <c r="FE578" s="23"/>
      <c r="FF578" s="23"/>
      <c r="FG578" s="23"/>
      <c r="FH578" s="23"/>
      <c r="FI578" s="23"/>
      <c r="FJ578" s="23"/>
      <c r="FK578" s="23"/>
      <c r="FL578" s="23"/>
      <c r="FM578" s="23"/>
      <c r="FN578" s="23"/>
      <c r="FO578" s="23"/>
      <c r="FP578" s="23"/>
      <c r="FQ578" s="23"/>
      <c r="FR578" s="23"/>
      <c r="FS578" s="23"/>
      <c r="FT578" s="23"/>
      <c r="FU578" s="23"/>
      <c r="FV578" s="23"/>
      <c r="FW578" s="23"/>
      <c r="FX578" s="23"/>
      <c r="FY578" s="23"/>
      <c r="FZ578" s="23"/>
      <c r="GA578" s="23"/>
      <c r="GB578" s="23"/>
      <c r="GC578" s="23"/>
      <c r="GD578" s="23"/>
      <c r="GE578" s="23"/>
      <c r="GF578" s="23"/>
      <c r="GG578" s="23"/>
      <c r="GH578" s="23"/>
      <c r="GI578" s="23"/>
      <c r="GJ578" s="23"/>
      <c r="GK578" s="23"/>
      <c r="GL578" s="23"/>
      <c r="GM578" s="23"/>
      <c r="GN578" s="23"/>
      <c r="GO578" s="23"/>
      <c r="GP578" s="23"/>
      <c r="GQ578" s="23"/>
      <c r="GR578" s="23"/>
      <c r="GS578" s="23"/>
      <c r="GT578" s="23"/>
      <c r="GU578" s="23"/>
      <c r="GV578" s="23"/>
      <c r="GW578" s="23"/>
      <c r="GX578" s="23"/>
      <c r="GY578" s="23"/>
      <c r="GZ578" s="23"/>
      <c r="HA578" s="23"/>
      <c r="HB578" s="23"/>
      <c r="HC578" s="23"/>
      <c r="HD578" s="23"/>
      <c r="HE578" s="23"/>
      <c r="HF578" s="23"/>
      <c r="HG578" s="23"/>
      <c r="HH578" s="23"/>
      <c r="HI578" s="23"/>
      <c r="HJ578" s="23"/>
      <c r="HK578" s="23"/>
    </row>
    <row r="579" spans="1:219" ht="13.9" customHeight="1">
      <c r="A579" s="392"/>
      <c r="B579" s="160"/>
      <c r="C579" s="161"/>
      <c r="D579" s="161"/>
      <c r="E579" s="255"/>
      <c r="F579" s="396">
        <v>0</v>
      </c>
      <c r="G579" s="181"/>
      <c r="H579" s="186"/>
      <c r="I579" s="162"/>
      <c r="J579" s="163"/>
      <c r="K579" s="164"/>
      <c r="L579" s="164"/>
      <c r="M579" s="187"/>
      <c r="N579" s="458"/>
      <c r="O579" s="463"/>
      <c r="P579" s="190"/>
      <c r="Q579" s="165"/>
      <c r="R579" s="166"/>
      <c r="S579" s="191"/>
      <c r="T579" s="195"/>
      <c r="U579" s="167"/>
      <c r="V579" s="196"/>
      <c r="W579" s="199">
        <f t="shared" si="114"/>
        <v>0</v>
      </c>
      <c r="X579" s="344">
        <f>IF(G579&gt;0,HLOOKUP(C579,'Utility Allowances'!$O$33:$S$34,2),0)</f>
        <v>0</v>
      </c>
      <c r="Y579" s="345">
        <f t="shared" si="115"/>
        <v>0</v>
      </c>
      <c r="Z579" s="168">
        <f t="shared" si="116"/>
        <v>0</v>
      </c>
      <c r="AA579" s="346">
        <f t="shared" si="117"/>
        <v>0</v>
      </c>
      <c r="AB579" s="344">
        <f>IF(Y579&gt;0,VLOOKUP($Y579,'Reference Data 2'!$B$7:$C$71,2),0)</f>
        <v>0</v>
      </c>
      <c r="AC579" s="347">
        <f t="shared" si="118"/>
        <v>0</v>
      </c>
      <c r="AD579" s="348">
        <f t="shared" si="119"/>
        <v>0</v>
      </c>
      <c r="AE579" s="349">
        <f>IF(Y579&gt;0,VLOOKUP($Y579,'Reference Data 2'!$B$9:$D$71,3),0)</f>
        <v>0</v>
      </c>
      <c r="AF579" s="347">
        <f t="shared" si="120"/>
        <v>0</v>
      </c>
      <c r="AG579" s="346">
        <f t="shared" si="121"/>
        <v>0</v>
      </c>
      <c r="AH579" s="350">
        <f t="shared" si="122"/>
        <v>0</v>
      </c>
      <c r="AI579" s="351">
        <f t="shared" si="123"/>
        <v>0</v>
      </c>
      <c r="AJ579" s="352">
        <f t="shared" si="124"/>
        <v>0</v>
      </c>
      <c r="AK579" s="349">
        <f>IF(AA579&gt;0,VLOOKUP(C579,'Reference Data 1'!$N$13:$O$17,2),0)</f>
        <v>0</v>
      </c>
      <c r="AL579" s="346">
        <f t="shared" si="125"/>
        <v>0</v>
      </c>
      <c r="AM579" s="353">
        <f t="shared" si="126"/>
        <v>0</v>
      </c>
      <c r="AN579" s="354">
        <f t="shared" si="127"/>
        <v>0</v>
      </c>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c r="BO579" s="23"/>
      <c r="BP579" s="23"/>
      <c r="BQ579" s="23"/>
      <c r="BR579" s="23"/>
      <c r="BS579" s="23"/>
      <c r="BT579" s="23"/>
      <c r="BU579" s="23"/>
      <c r="BV579" s="23"/>
      <c r="BW579" s="23"/>
      <c r="BX579" s="23"/>
      <c r="BY579" s="23"/>
      <c r="BZ579" s="23"/>
      <c r="CA579" s="23"/>
      <c r="CB579" s="23"/>
      <c r="CC579" s="23"/>
      <c r="CD579" s="23"/>
      <c r="CE579" s="23"/>
      <c r="CF579" s="23"/>
      <c r="CG579" s="23"/>
      <c r="CH579" s="23"/>
      <c r="CI579" s="23"/>
      <c r="CJ579" s="23"/>
      <c r="CK579" s="23"/>
      <c r="CL579" s="23"/>
      <c r="CM579" s="23"/>
      <c r="CN579" s="23"/>
      <c r="CO579" s="23"/>
      <c r="CP579" s="23"/>
      <c r="CQ579" s="23"/>
      <c r="CR579" s="23"/>
      <c r="CS579" s="23"/>
      <c r="CT579" s="23"/>
      <c r="CU579" s="23"/>
      <c r="CV579" s="23"/>
      <c r="CW579" s="23"/>
      <c r="CX579" s="23"/>
      <c r="CY579" s="23"/>
      <c r="CZ579" s="23"/>
      <c r="DA579" s="23"/>
      <c r="DB579" s="23"/>
      <c r="DC579" s="23"/>
      <c r="DD579" s="23"/>
      <c r="DE579" s="23"/>
      <c r="DF579" s="23"/>
      <c r="DG579" s="23"/>
      <c r="DH579" s="23"/>
      <c r="DI579" s="23"/>
      <c r="DJ579" s="23"/>
      <c r="DK579" s="23"/>
      <c r="DL579" s="23"/>
      <c r="DM579" s="23"/>
      <c r="DN579" s="23"/>
      <c r="DO579" s="23"/>
      <c r="DP579" s="23"/>
      <c r="DQ579" s="23"/>
      <c r="DR579" s="23"/>
      <c r="DS579" s="23"/>
      <c r="DT579" s="23"/>
      <c r="DU579" s="23"/>
      <c r="DV579" s="23"/>
      <c r="DW579" s="23"/>
      <c r="DX579" s="23"/>
      <c r="DY579" s="23"/>
      <c r="DZ579" s="23"/>
      <c r="EA579" s="23"/>
      <c r="EB579" s="23"/>
      <c r="EC579" s="23"/>
      <c r="ED579" s="23"/>
      <c r="EE579" s="23"/>
      <c r="EF579" s="23"/>
      <c r="EG579" s="23"/>
      <c r="EH579" s="23"/>
      <c r="EI579" s="23"/>
      <c r="EJ579" s="23"/>
      <c r="EK579" s="23"/>
      <c r="EL579" s="23"/>
      <c r="EM579" s="23"/>
      <c r="EN579" s="23"/>
      <c r="EO579" s="23"/>
      <c r="EP579" s="23"/>
      <c r="EQ579" s="23"/>
      <c r="ER579" s="23"/>
      <c r="ES579" s="23"/>
      <c r="ET579" s="23"/>
      <c r="EU579" s="23"/>
      <c r="EV579" s="23"/>
      <c r="EW579" s="23"/>
      <c r="EX579" s="23"/>
      <c r="EY579" s="23"/>
      <c r="EZ579" s="23"/>
      <c r="FA579" s="23"/>
      <c r="FB579" s="23"/>
      <c r="FC579" s="23"/>
      <c r="FD579" s="23"/>
      <c r="FE579" s="23"/>
      <c r="FF579" s="23"/>
      <c r="FG579" s="23"/>
      <c r="FH579" s="23"/>
      <c r="FI579" s="23"/>
      <c r="FJ579" s="23"/>
      <c r="FK579" s="23"/>
      <c r="FL579" s="23"/>
      <c r="FM579" s="23"/>
      <c r="FN579" s="23"/>
      <c r="FO579" s="23"/>
      <c r="FP579" s="23"/>
      <c r="FQ579" s="23"/>
      <c r="FR579" s="23"/>
      <c r="FS579" s="23"/>
      <c r="FT579" s="23"/>
      <c r="FU579" s="23"/>
      <c r="FV579" s="23"/>
      <c r="FW579" s="23"/>
      <c r="FX579" s="23"/>
      <c r="FY579" s="23"/>
      <c r="FZ579" s="23"/>
      <c r="GA579" s="23"/>
      <c r="GB579" s="23"/>
      <c r="GC579" s="23"/>
      <c r="GD579" s="23"/>
      <c r="GE579" s="23"/>
      <c r="GF579" s="23"/>
      <c r="GG579" s="23"/>
      <c r="GH579" s="23"/>
      <c r="GI579" s="23"/>
      <c r="GJ579" s="23"/>
      <c r="GK579" s="23"/>
      <c r="GL579" s="23"/>
      <c r="GM579" s="23"/>
      <c r="GN579" s="23"/>
      <c r="GO579" s="23"/>
      <c r="GP579" s="23"/>
      <c r="GQ579" s="23"/>
      <c r="GR579" s="23"/>
      <c r="GS579" s="23"/>
      <c r="GT579" s="23"/>
      <c r="GU579" s="23"/>
      <c r="GV579" s="23"/>
      <c r="GW579" s="23"/>
      <c r="GX579" s="23"/>
      <c r="GY579" s="23"/>
      <c r="GZ579" s="23"/>
      <c r="HA579" s="23"/>
      <c r="HB579" s="23"/>
      <c r="HC579" s="23"/>
      <c r="HD579" s="23"/>
      <c r="HE579" s="23"/>
      <c r="HF579" s="23"/>
      <c r="HG579" s="23"/>
      <c r="HH579" s="23"/>
      <c r="HI579" s="23"/>
      <c r="HJ579" s="23"/>
      <c r="HK579" s="23"/>
    </row>
    <row r="580" spans="1:219" ht="13.9" customHeight="1">
      <c r="A580" s="392"/>
      <c r="B580" s="160"/>
      <c r="C580" s="161"/>
      <c r="D580" s="161"/>
      <c r="E580" s="255"/>
      <c r="F580" s="396">
        <v>0</v>
      </c>
      <c r="G580" s="181"/>
      <c r="H580" s="186"/>
      <c r="I580" s="162"/>
      <c r="J580" s="163"/>
      <c r="K580" s="164"/>
      <c r="L580" s="164"/>
      <c r="M580" s="187"/>
      <c r="N580" s="458"/>
      <c r="O580" s="463"/>
      <c r="P580" s="190"/>
      <c r="Q580" s="165"/>
      <c r="R580" s="166"/>
      <c r="S580" s="191"/>
      <c r="T580" s="195"/>
      <c r="U580" s="167"/>
      <c r="V580" s="196"/>
      <c r="W580" s="199">
        <f t="shared" si="114"/>
        <v>0</v>
      </c>
      <c r="X580" s="344">
        <f>IF(G580&gt;0,HLOOKUP(C580,'Utility Allowances'!$O$33:$S$34,2),0)</f>
        <v>0</v>
      </c>
      <c r="Y580" s="345">
        <f t="shared" si="115"/>
        <v>0</v>
      </c>
      <c r="Z580" s="168">
        <f t="shared" si="116"/>
        <v>0</v>
      </c>
      <c r="AA580" s="346">
        <f t="shared" si="117"/>
        <v>0</v>
      </c>
      <c r="AB580" s="344">
        <f>IF(Y580&gt;0,VLOOKUP($Y580,'Reference Data 2'!$B$7:$C$71,2),0)</f>
        <v>0</v>
      </c>
      <c r="AC580" s="347">
        <f t="shared" si="118"/>
        <v>0</v>
      </c>
      <c r="AD580" s="348">
        <f t="shared" si="119"/>
        <v>0</v>
      </c>
      <c r="AE580" s="349">
        <f>IF(Y580&gt;0,VLOOKUP($Y580,'Reference Data 2'!$B$9:$D$71,3),0)</f>
        <v>0</v>
      </c>
      <c r="AF580" s="347">
        <f t="shared" si="120"/>
        <v>0</v>
      </c>
      <c r="AG580" s="346">
        <f t="shared" si="121"/>
        <v>0</v>
      </c>
      <c r="AH580" s="350">
        <f t="shared" si="122"/>
        <v>0</v>
      </c>
      <c r="AI580" s="351">
        <f t="shared" si="123"/>
        <v>0</v>
      </c>
      <c r="AJ580" s="352">
        <f t="shared" si="124"/>
        <v>0</v>
      </c>
      <c r="AK580" s="349">
        <f>IF(AA580&gt;0,VLOOKUP(C580,'Reference Data 1'!$N$13:$O$17,2),0)</f>
        <v>0</v>
      </c>
      <c r="AL580" s="346">
        <f t="shared" si="125"/>
        <v>0</v>
      </c>
      <c r="AM580" s="353">
        <f t="shared" si="126"/>
        <v>0</v>
      </c>
      <c r="AN580" s="354">
        <f t="shared" si="127"/>
        <v>0</v>
      </c>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c r="BO580" s="23"/>
      <c r="BP580" s="23"/>
      <c r="BQ580" s="23"/>
      <c r="BR580" s="23"/>
      <c r="BS580" s="23"/>
      <c r="BT580" s="23"/>
      <c r="BU580" s="23"/>
      <c r="BV580" s="23"/>
      <c r="BW580" s="23"/>
      <c r="BX580" s="23"/>
      <c r="BY580" s="23"/>
      <c r="BZ580" s="23"/>
      <c r="CA580" s="23"/>
      <c r="CB580" s="23"/>
      <c r="CC580" s="23"/>
      <c r="CD580" s="23"/>
      <c r="CE580" s="23"/>
      <c r="CF580" s="23"/>
      <c r="CG580" s="23"/>
      <c r="CH580" s="23"/>
      <c r="CI580" s="23"/>
      <c r="CJ580" s="23"/>
      <c r="CK580" s="23"/>
      <c r="CL580" s="23"/>
      <c r="CM580" s="23"/>
      <c r="CN580" s="23"/>
      <c r="CO580" s="23"/>
      <c r="CP580" s="23"/>
      <c r="CQ580" s="23"/>
      <c r="CR580" s="23"/>
      <c r="CS580" s="23"/>
      <c r="CT580" s="23"/>
      <c r="CU580" s="23"/>
      <c r="CV580" s="23"/>
      <c r="CW580" s="23"/>
      <c r="CX580" s="23"/>
      <c r="CY580" s="23"/>
      <c r="CZ580" s="23"/>
      <c r="DA580" s="23"/>
      <c r="DB580" s="23"/>
      <c r="DC580" s="23"/>
      <c r="DD580" s="23"/>
      <c r="DE580" s="23"/>
      <c r="DF580" s="23"/>
      <c r="DG580" s="23"/>
      <c r="DH580" s="23"/>
      <c r="DI580" s="23"/>
      <c r="DJ580" s="23"/>
      <c r="DK580" s="23"/>
      <c r="DL580" s="23"/>
      <c r="DM580" s="23"/>
      <c r="DN580" s="23"/>
      <c r="DO580" s="23"/>
      <c r="DP580" s="23"/>
      <c r="DQ580" s="23"/>
      <c r="DR580" s="23"/>
      <c r="DS580" s="23"/>
      <c r="DT580" s="23"/>
      <c r="DU580" s="23"/>
      <c r="DV580" s="23"/>
      <c r="DW580" s="23"/>
      <c r="DX580" s="23"/>
      <c r="DY580" s="23"/>
      <c r="DZ580" s="23"/>
      <c r="EA580" s="23"/>
      <c r="EB580" s="23"/>
      <c r="EC580" s="23"/>
      <c r="ED580" s="23"/>
      <c r="EE580" s="23"/>
      <c r="EF580" s="23"/>
      <c r="EG580" s="23"/>
      <c r="EH580" s="23"/>
      <c r="EI580" s="23"/>
      <c r="EJ580" s="23"/>
      <c r="EK580" s="23"/>
      <c r="EL580" s="23"/>
      <c r="EM580" s="23"/>
      <c r="EN580" s="23"/>
      <c r="EO580" s="23"/>
      <c r="EP580" s="23"/>
      <c r="EQ580" s="23"/>
      <c r="ER580" s="23"/>
      <c r="ES580" s="23"/>
      <c r="ET580" s="23"/>
      <c r="EU580" s="23"/>
      <c r="EV580" s="23"/>
      <c r="EW580" s="23"/>
      <c r="EX580" s="23"/>
      <c r="EY580" s="23"/>
      <c r="EZ580" s="23"/>
      <c r="FA580" s="23"/>
      <c r="FB580" s="23"/>
      <c r="FC580" s="23"/>
      <c r="FD580" s="23"/>
      <c r="FE580" s="23"/>
      <c r="FF580" s="23"/>
      <c r="FG580" s="23"/>
      <c r="FH580" s="23"/>
      <c r="FI580" s="23"/>
      <c r="FJ580" s="23"/>
      <c r="FK580" s="23"/>
      <c r="FL580" s="23"/>
      <c r="FM580" s="23"/>
      <c r="FN580" s="23"/>
      <c r="FO580" s="23"/>
      <c r="FP580" s="23"/>
      <c r="FQ580" s="23"/>
      <c r="FR580" s="23"/>
      <c r="FS580" s="23"/>
      <c r="FT580" s="23"/>
      <c r="FU580" s="23"/>
      <c r="FV580" s="23"/>
      <c r="FW580" s="23"/>
      <c r="FX580" s="23"/>
      <c r="FY580" s="23"/>
      <c r="FZ580" s="23"/>
      <c r="GA580" s="23"/>
      <c r="GB580" s="23"/>
      <c r="GC580" s="23"/>
      <c r="GD580" s="23"/>
      <c r="GE580" s="23"/>
      <c r="GF580" s="23"/>
      <c r="GG580" s="23"/>
      <c r="GH580" s="23"/>
      <c r="GI580" s="23"/>
      <c r="GJ580" s="23"/>
      <c r="GK580" s="23"/>
      <c r="GL580" s="23"/>
      <c r="GM580" s="23"/>
      <c r="GN580" s="23"/>
      <c r="GO580" s="23"/>
      <c r="GP580" s="23"/>
      <c r="GQ580" s="23"/>
      <c r="GR580" s="23"/>
      <c r="GS580" s="23"/>
      <c r="GT580" s="23"/>
      <c r="GU580" s="23"/>
      <c r="GV580" s="23"/>
      <c r="GW580" s="23"/>
      <c r="GX580" s="23"/>
      <c r="GY580" s="23"/>
      <c r="GZ580" s="23"/>
      <c r="HA580" s="23"/>
      <c r="HB580" s="23"/>
      <c r="HC580" s="23"/>
      <c r="HD580" s="23"/>
      <c r="HE580" s="23"/>
      <c r="HF580" s="23"/>
      <c r="HG580" s="23"/>
      <c r="HH580" s="23"/>
      <c r="HI580" s="23"/>
      <c r="HJ580" s="23"/>
      <c r="HK580" s="23"/>
    </row>
    <row r="581" spans="1:219" ht="13.9" customHeight="1">
      <c r="A581" s="392"/>
      <c r="B581" s="160"/>
      <c r="C581" s="161"/>
      <c r="D581" s="161"/>
      <c r="E581" s="255"/>
      <c r="F581" s="396">
        <v>0</v>
      </c>
      <c r="G581" s="181"/>
      <c r="H581" s="186"/>
      <c r="I581" s="162"/>
      <c r="J581" s="163"/>
      <c r="K581" s="164"/>
      <c r="L581" s="164"/>
      <c r="M581" s="187"/>
      <c r="N581" s="458"/>
      <c r="O581" s="463"/>
      <c r="P581" s="190"/>
      <c r="Q581" s="165"/>
      <c r="R581" s="166"/>
      <c r="S581" s="191"/>
      <c r="T581" s="195"/>
      <c r="U581" s="167"/>
      <c r="V581" s="196"/>
      <c r="W581" s="199">
        <f t="shared" si="114"/>
        <v>0</v>
      </c>
      <c r="X581" s="344">
        <f>IF(G581&gt;0,HLOOKUP(C581,'Utility Allowances'!$O$33:$S$34,2),0)</f>
        <v>0</v>
      </c>
      <c r="Y581" s="345">
        <f t="shared" si="115"/>
        <v>0</v>
      </c>
      <c r="Z581" s="168">
        <f t="shared" si="116"/>
        <v>0</v>
      </c>
      <c r="AA581" s="346">
        <f t="shared" si="117"/>
        <v>0</v>
      </c>
      <c r="AB581" s="344">
        <f>IF(Y581&gt;0,VLOOKUP($Y581,'Reference Data 2'!$B$7:$C$71,2),0)</f>
        <v>0</v>
      </c>
      <c r="AC581" s="347">
        <f t="shared" si="118"/>
        <v>0</v>
      </c>
      <c r="AD581" s="348">
        <f t="shared" si="119"/>
        <v>0</v>
      </c>
      <c r="AE581" s="349">
        <f>IF(Y581&gt;0,VLOOKUP($Y581,'Reference Data 2'!$B$9:$D$71,3),0)</f>
        <v>0</v>
      </c>
      <c r="AF581" s="347">
        <f t="shared" si="120"/>
        <v>0</v>
      </c>
      <c r="AG581" s="346">
        <f t="shared" si="121"/>
        <v>0</v>
      </c>
      <c r="AH581" s="350">
        <f t="shared" si="122"/>
        <v>0</v>
      </c>
      <c r="AI581" s="351">
        <f t="shared" si="123"/>
        <v>0</v>
      </c>
      <c r="AJ581" s="352">
        <f t="shared" si="124"/>
        <v>0</v>
      </c>
      <c r="AK581" s="349">
        <f>IF(AA581&gt;0,VLOOKUP(C581,'Reference Data 1'!$N$13:$O$17,2),0)</f>
        <v>0</v>
      </c>
      <c r="AL581" s="346">
        <f t="shared" si="125"/>
        <v>0</v>
      </c>
      <c r="AM581" s="353">
        <f t="shared" si="126"/>
        <v>0</v>
      </c>
      <c r="AN581" s="354">
        <f t="shared" si="127"/>
        <v>0</v>
      </c>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c r="BO581" s="23"/>
      <c r="BP581" s="23"/>
      <c r="BQ581" s="23"/>
      <c r="BR581" s="23"/>
      <c r="BS581" s="23"/>
      <c r="BT581" s="23"/>
      <c r="BU581" s="23"/>
      <c r="BV581" s="23"/>
      <c r="BW581" s="23"/>
      <c r="BX581" s="23"/>
      <c r="BY581" s="23"/>
      <c r="BZ581" s="23"/>
      <c r="CA581" s="23"/>
      <c r="CB581" s="23"/>
      <c r="CC581" s="23"/>
      <c r="CD581" s="23"/>
      <c r="CE581" s="23"/>
      <c r="CF581" s="23"/>
      <c r="CG581" s="23"/>
      <c r="CH581" s="23"/>
      <c r="CI581" s="23"/>
      <c r="CJ581" s="23"/>
      <c r="CK581" s="23"/>
      <c r="CL581" s="23"/>
      <c r="CM581" s="23"/>
      <c r="CN581" s="23"/>
      <c r="CO581" s="23"/>
      <c r="CP581" s="23"/>
      <c r="CQ581" s="23"/>
      <c r="CR581" s="23"/>
      <c r="CS581" s="23"/>
      <c r="CT581" s="23"/>
      <c r="CU581" s="23"/>
      <c r="CV581" s="23"/>
      <c r="CW581" s="23"/>
      <c r="CX581" s="23"/>
      <c r="CY581" s="23"/>
      <c r="CZ581" s="23"/>
      <c r="DA581" s="23"/>
      <c r="DB581" s="23"/>
      <c r="DC581" s="23"/>
      <c r="DD581" s="23"/>
      <c r="DE581" s="23"/>
      <c r="DF581" s="23"/>
      <c r="DG581" s="23"/>
      <c r="DH581" s="23"/>
      <c r="DI581" s="23"/>
      <c r="DJ581" s="23"/>
      <c r="DK581" s="23"/>
      <c r="DL581" s="23"/>
      <c r="DM581" s="23"/>
      <c r="DN581" s="23"/>
      <c r="DO581" s="23"/>
      <c r="DP581" s="23"/>
      <c r="DQ581" s="23"/>
      <c r="DR581" s="23"/>
      <c r="DS581" s="23"/>
      <c r="DT581" s="23"/>
      <c r="DU581" s="23"/>
      <c r="DV581" s="23"/>
      <c r="DW581" s="23"/>
      <c r="DX581" s="23"/>
      <c r="DY581" s="23"/>
      <c r="DZ581" s="23"/>
      <c r="EA581" s="23"/>
      <c r="EB581" s="23"/>
      <c r="EC581" s="23"/>
      <c r="ED581" s="23"/>
      <c r="EE581" s="23"/>
      <c r="EF581" s="23"/>
      <c r="EG581" s="23"/>
      <c r="EH581" s="23"/>
      <c r="EI581" s="23"/>
      <c r="EJ581" s="23"/>
      <c r="EK581" s="23"/>
      <c r="EL581" s="23"/>
      <c r="EM581" s="23"/>
      <c r="EN581" s="23"/>
      <c r="EO581" s="23"/>
      <c r="EP581" s="23"/>
      <c r="EQ581" s="23"/>
      <c r="ER581" s="23"/>
      <c r="ES581" s="23"/>
      <c r="ET581" s="23"/>
      <c r="EU581" s="23"/>
      <c r="EV581" s="23"/>
      <c r="EW581" s="23"/>
      <c r="EX581" s="23"/>
      <c r="EY581" s="23"/>
      <c r="EZ581" s="23"/>
      <c r="FA581" s="23"/>
      <c r="FB581" s="23"/>
      <c r="FC581" s="23"/>
      <c r="FD581" s="23"/>
      <c r="FE581" s="23"/>
      <c r="FF581" s="23"/>
      <c r="FG581" s="23"/>
      <c r="FH581" s="23"/>
      <c r="FI581" s="23"/>
      <c r="FJ581" s="23"/>
      <c r="FK581" s="23"/>
      <c r="FL581" s="23"/>
      <c r="FM581" s="23"/>
      <c r="FN581" s="23"/>
      <c r="FO581" s="23"/>
      <c r="FP581" s="23"/>
      <c r="FQ581" s="23"/>
      <c r="FR581" s="23"/>
      <c r="FS581" s="23"/>
      <c r="FT581" s="23"/>
      <c r="FU581" s="23"/>
      <c r="FV581" s="23"/>
      <c r="FW581" s="23"/>
      <c r="FX581" s="23"/>
      <c r="FY581" s="23"/>
      <c r="FZ581" s="23"/>
      <c r="GA581" s="23"/>
      <c r="GB581" s="23"/>
      <c r="GC581" s="23"/>
      <c r="GD581" s="23"/>
      <c r="GE581" s="23"/>
      <c r="GF581" s="23"/>
      <c r="GG581" s="23"/>
      <c r="GH581" s="23"/>
      <c r="GI581" s="23"/>
      <c r="GJ581" s="23"/>
      <c r="GK581" s="23"/>
      <c r="GL581" s="23"/>
      <c r="GM581" s="23"/>
      <c r="GN581" s="23"/>
      <c r="GO581" s="23"/>
      <c r="GP581" s="23"/>
      <c r="GQ581" s="23"/>
      <c r="GR581" s="23"/>
      <c r="GS581" s="23"/>
      <c r="GT581" s="23"/>
      <c r="GU581" s="23"/>
      <c r="GV581" s="23"/>
      <c r="GW581" s="23"/>
      <c r="GX581" s="23"/>
      <c r="GY581" s="23"/>
      <c r="GZ581" s="23"/>
      <c r="HA581" s="23"/>
      <c r="HB581" s="23"/>
      <c r="HC581" s="23"/>
      <c r="HD581" s="23"/>
      <c r="HE581" s="23"/>
      <c r="HF581" s="23"/>
      <c r="HG581" s="23"/>
      <c r="HH581" s="23"/>
      <c r="HI581" s="23"/>
      <c r="HJ581" s="23"/>
      <c r="HK581" s="23"/>
    </row>
    <row r="582" spans="1:219" ht="13.9" customHeight="1">
      <c r="A582" s="392"/>
      <c r="B582" s="160"/>
      <c r="C582" s="161"/>
      <c r="D582" s="161"/>
      <c r="E582" s="255"/>
      <c r="F582" s="396">
        <v>0</v>
      </c>
      <c r="G582" s="181"/>
      <c r="H582" s="186"/>
      <c r="I582" s="162"/>
      <c r="J582" s="163"/>
      <c r="K582" s="164"/>
      <c r="L582" s="164"/>
      <c r="M582" s="187"/>
      <c r="N582" s="458"/>
      <c r="O582" s="463"/>
      <c r="P582" s="190"/>
      <c r="Q582" s="165"/>
      <c r="R582" s="166"/>
      <c r="S582" s="191"/>
      <c r="T582" s="195"/>
      <c r="U582" s="167"/>
      <c r="V582" s="196"/>
      <c r="W582" s="199">
        <f t="shared" si="114"/>
        <v>0</v>
      </c>
      <c r="X582" s="344">
        <f>IF(G582&gt;0,HLOOKUP(C582,'Utility Allowances'!$O$33:$S$34,2),0)</f>
        <v>0</v>
      </c>
      <c r="Y582" s="345">
        <f t="shared" si="115"/>
        <v>0</v>
      </c>
      <c r="Z582" s="168">
        <f t="shared" si="116"/>
        <v>0</v>
      </c>
      <c r="AA582" s="346">
        <f t="shared" si="117"/>
        <v>0</v>
      </c>
      <c r="AB582" s="344">
        <f>IF(Y582&gt;0,VLOOKUP($Y582,'Reference Data 2'!$B$7:$C$71,2),0)</f>
        <v>0</v>
      </c>
      <c r="AC582" s="347">
        <f t="shared" si="118"/>
        <v>0</v>
      </c>
      <c r="AD582" s="348">
        <f t="shared" si="119"/>
        <v>0</v>
      </c>
      <c r="AE582" s="349">
        <f>IF(Y582&gt;0,VLOOKUP($Y582,'Reference Data 2'!$B$9:$D$71,3),0)</f>
        <v>0</v>
      </c>
      <c r="AF582" s="347">
        <f t="shared" si="120"/>
        <v>0</v>
      </c>
      <c r="AG582" s="346">
        <f t="shared" si="121"/>
        <v>0</v>
      </c>
      <c r="AH582" s="350">
        <f t="shared" si="122"/>
        <v>0</v>
      </c>
      <c r="AI582" s="351">
        <f t="shared" si="123"/>
        <v>0</v>
      </c>
      <c r="AJ582" s="352">
        <f t="shared" si="124"/>
        <v>0</v>
      </c>
      <c r="AK582" s="349">
        <f>IF(AA582&gt;0,VLOOKUP(C582,'Reference Data 1'!$N$13:$O$17,2),0)</f>
        <v>0</v>
      </c>
      <c r="AL582" s="346">
        <f t="shared" si="125"/>
        <v>0</v>
      </c>
      <c r="AM582" s="353">
        <f t="shared" si="126"/>
        <v>0</v>
      </c>
      <c r="AN582" s="354">
        <f t="shared" si="127"/>
        <v>0</v>
      </c>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c r="BO582" s="23"/>
      <c r="BP582" s="23"/>
      <c r="BQ582" s="23"/>
      <c r="BR582" s="23"/>
      <c r="BS582" s="23"/>
      <c r="BT582" s="23"/>
      <c r="BU582" s="23"/>
      <c r="BV582" s="23"/>
      <c r="BW582" s="23"/>
      <c r="BX582" s="23"/>
      <c r="BY582" s="23"/>
      <c r="BZ582" s="23"/>
      <c r="CA582" s="23"/>
      <c r="CB582" s="23"/>
      <c r="CC582" s="23"/>
      <c r="CD582" s="23"/>
      <c r="CE582" s="23"/>
      <c r="CF582" s="23"/>
      <c r="CG582" s="23"/>
      <c r="CH582" s="23"/>
      <c r="CI582" s="23"/>
      <c r="CJ582" s="23"/>
      <c r="CK582" s="23"/>
      <c r="CL582" s="23"/>
      <c r="CM582" s="23"/>
      <c r="CN582" s="23"/>
      <c r="CO582" s="23"/>
      <c r="CP582" s="23"/>
      <c r="CQ582" s="23"/>
      <c r="CR582" s="23"/>
      <c r="CS582" s="23"/>
      <c r="CT582" s="23"/>
      <c r="CU582" s="23"/>
      <c r="CV582" s="23"/>
      <c r="CW582" s="23"/>
      <c r="CX582" s="23"/>
      <c r="CY582" s="23"/>
      <c r="CZ582" s="23"/>
      <c r="DA582" s="23"/>
      <c r="DB582" s="23"/>
      <c r="DC582" s="23"/>
      <c r="DD582" s="23"/>
      <c r="DE582" s="23"/>
      <c r="DF582" s="23"/>
      <c r="DG582" s="23"/>
      <c r="DH582" s="23"/>
      <c r="DI582" s="23"/>
      <c r="DJ582" s="23"/>
      <c r="DK582" s="23"/>
      <c r="DL582" s="23"/>
      <c r="DM582" s="23"/>
      <c r="DN582" s="23"/>
      <c r="DO582" s="23"/>
      <c r="DP582" s="23"/>
      <c r="DQ582" s="23"/>
      <c r="DR582" s="23"/>
      <c r="DS582" s="23"/>
      <c r="DT582" s="23"/>
      <c r="DU582" s="23"/>
      <c r="DV582" s="23"/>
      <c r="DW582" s="23"/>
      <c r="DX582" s="23"/>
      <c r="DY582" s="23"/>
      <c r="DZ582" s="23"/>
      <c r="EA582" s="23"/>
      <c r="EB582" s="23"/>
      <c r="EC582" s="23"/>
      <c r="ED582" s="23"/>
      <c r="EE582" s="23"/>
      <c r="EF582" s="23"/>
      <c r="EG582" s="23"/>
      <c r="EH582" s="23"/>
      <c r="EI582" s="23"/>
      <c r="EJ582" s="23"/>
      <c r="EK582" s="23"/>
      <c r="EL582" s="23"/>
      <c r="EM582" s="23"/>
      <c r="EN582" s="23"/>
      <c r="EO582" s="23"/>
      <c r="EP582" s="23"/>
      <c r="EQ582" s="23"/>
      <c r="ER582" s="23"/>
      <c r="ES582" s="23"/>
      <c r="ET582" s="23"/>
      <c r="EU582" s="23"/>
      <c r="EV582" s="23"/>
      <c r="EW582" s="23"/>
      <c r="EX582" s="23"/>
      <c r="EY582" s="23"/>
      <c r="EZ582" s="23"/>
      <c r="FA582" s="23"/>
      <c r="FB582" s="23"/>
      <c r="FC582" s="23"/>
      <c r="FD582" s="23"/>
      <c r="FE582" s="23"/>
      <c r="FF582" s="23"/>
      <c r="FG582" s="23"/>
      <c r="FH582" s="23"/>
      <c r="FI582" s="23"/>
      <c r="FJ582" s="23"/>
      <c r="FK582" s="23"/>
      <c r="FL582" s="23"/>
      <c r="FM582" s="23"/>
      <c r="FN582" s="23"/>
      <c r="FO582" s="23"/>
      <c r="FP582" s="23"/>
      <c r="FQ582" s="23"/>
      <c r="FR582" s="23"/>
      <c r="FS582" s="23"/>
      <c r="FT582" s="23"/>
      <c r="FU582" s="23"/>
      <c r="FV582" s="23"/>
      <c r="FW582" s="23"/>
      <c r="FX582" s="23"/>
      <c r="FY582" s="23"/>
      <c r="FZ582" s="23"/>
      <c r="GA582" s="23"/>
      <c r="GB582" s="23"/>
      <c r="GC582" s="23"/>
      <c r="GD582" s="23"/>
      <c r="GE582" s="23"/>
      <c r="GF582" s="23"/>
      <c r="GG582" s="23"/>
      <c r="GH582" s="23"/>
      <c r="GI582" s="23"/>
      <c r="GJ582" s="23"/>
      <c r="GK582" s="23"/>
      <c r="GL582" s="23"/>
      <c r="GM582" s="23"/>
      <c r="GN582" s="23"/>
      <c r="GO582" s="23"/>
      <c r="GP582" s="23"/>
      <c r="GQ582" s="23"/>
      <c r="GR582" s="23"/>
      <c r="GS582" s="23"/>
      <c r="GT582" s="23"/>
      <c r="GU582" s="23"/>
      <c r="GV582" s="23"/>
      <c r="GW582" s="23"/>
      <c r="GX582" s="23"/>
      <c r="GY582" s="23"/>
      <c r="GZ582" s="23"/>
      <c r="HA582" s="23"/>
      <c r="HB582" s="23"/>
      <c r="HC582" s="23"/>
      <c r="HD582" s="23"/>
      <c r="HE582" s="23"/>
      <c r="HF582" s="23"/>
      <c r="HG582" s="23"/>
      <c r="HH582" s="23"/>
      <c r="HI582" s="23"/>
      <c r="HJ582" s="23"/>
      <c r="HK582" s="23"/>
    </row>
    <row r="583" spans="1:219" ht="13.9" customHeight="1">
      <c r="A583" s="392"/>
      <c r="B583" s="160"/>
      <c r="C583" s="161"/>
      <c r="D583" s="161"/>
      <c r="E583" s="255"/>
      <c r="F583" s="396">
        <v>0</v>
      </c>
      <c r="G583" s="181"/>
      <c r="H583" s="186"/>
      <c r="I583" s="162"/>
      <c r="J583" s="163"/>
      <c r="K583" s="164"/>
      <c r="L583" s="164"/>
      <c r="M583" s="187"/>
      <c r="N583" s="458"/>
      <c r="O583" s="463"/>
      <c r="P583" s="190"/>
      <c r="Q583" s="165"/>
      <c r="R583" s="166"/>
      <c r="S583" s="191"/>
      <c r="T583" s="195"/>
      <c r="U583" s="167"/>
      <c r="V583" s="196"/>
      <c r="W583" s="199">
        <f t="shared" si="114"/>
        <v>0</v>
      </c>
      <c r="X583" s="344">
        <f>IF(G583&gt;0,HLOOKUP(C583,'Utility Allowances'!$O$33:$S$34,2),0)</f>
        <v>0</v>
      </c>
      <c r="Y583" s="345">
        <f t="shared" si="115"/>
        <v>0</v>
      </c>
      <c r="Z583" s="168">
        <f t="shared" si="116"/>
        <v>0</v>
      </c>
      <c r="AA583" s="346">
        <f t="shared" si="117"/>
        <v>0</v>
      </c>
      <c r="AB583" s="344">
        <f>IF(Y583&gt;0,VLOOKUP($Y583,'Reference Data 2'!$B$7:$C$71,2),0)</f>
        <v>0</v>
      </c>
      <c r="AC583" s="347">
        <f t="shared" si="118"/>
        <v>0</v>
      </c>
      <c r="AD583" s="348">
        <f t="shared" si="119"/>
        <v>0</v>
      </c>
      <c r="AE583" s="349">
        <f>IF(Y583&gt;0,VLOOKUP($Y583,'Reference Data 2'!$B$9:$D$71,3),0)</f>
        <v>0</v>
      </c>
      <c r="AF583" s="347">
        <f t="shared" si="120"/>
        <v>0</v>
      </c>
      <c r="AG583" s="346">
        <f t="shared" si="121"/>
        <v>0</v>
      </c>
      <c r="AH583" s="350">
        <f t="shared" si="122"/>
        <v>0</v>
      </c>
      <c r="AI583" s="351">
        <f t="shared" si="123"/>
        <v>0</v>
      </c>
      <c r="AJ583" s="352">
        <f t="shared" si="124"/>
        <v>0</v>
      </c>
      <c r="AK583" s="349">
        <f>IF(AA583&gt;0,VLOOKUP(C583,'Reference Data 1'!$N$13:$O$17,2),0)</f>
        <v>0</v>
      </c>
      <c r="AL583" s="346">
        <f t="shared" si="125"/>
        <v>0</v>
      </c>
      <c r="AM583" s="353">
        <f t="shared" si="126"/>
        <v>0</v>
      </c>
      <c r="AN583" s="354">
        <f t="shared" si="127"/>
        <v>0</v>
      </c>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c r="BU583" s="23"/>
      <c r="BV583" s="23"/>
      <c r="BW583" s="23"/>
      <c r="BX583" s="23"/>
      <c r="BY583" s="23"/>
      <c r="BZ583" s="23"/>
      <c r="CA583" s="23"/>
      <c r="CB583" s="23"/>
      <c r="CC583" s="23"/>
      <c r="CD583" s="23"/>
      <c r="CE583" s="23"/>
      <c r="CF583" s="23"/>
      <c r="CG583" s="23"/>
      <c r="CH583" s="23"/>
      <c r="CI583" s="23"/>
      <c r="CJ583" s="23"/>
      <c r="CK583" s="23"/>
      <c r="CL583" s="23"/>
      <c r="CM583" s="23"/>
      <c r="CN583" s="23"/>
      <c r="CO583" s="23"/>
      <c r="CP583" s="23"/>
      <c r="CQ583" s="23"/>
      <c r="CR583" s="23"/>
      <c r="CS583" s="23"/>
      <c r="CT583" s="23"/>
      <c r="CU583" s="23"/>
      <c r="CV583" s="23"/>
      <c r="CW583" s="23"/>
      <c r="CX583" s="23"/>
      <c r="CY583" s="23"/>
      <c r="CZ583" s="23"/>
      <c r="DA583" s="23"/>
      <c r="DB583" s="23"/>
      <c r="DC583" s="23"/>
      <c r="DD583" s="23"/>
      <c r="DE583" s="23"/>
      <c r="DF583" s="23"/>
      <c r="DG583" s="23"/>
      <c r="DH583" s="23"/>
      <c r="DI583" s="23"/>
      <c r="DJ583" s="23"/>
      <c r="DK583" s="23"/>
      <c r="DL583" s="23"/>
      <c r="DM583" s="23"/>
      <c r="DN583" s="23"/>
      <c r="DO583" s="23"/>
      <c r="DP583" s="23"/>
      <c r="DQ583" s="23"/>
      <c r="DR583" s="23"/>
      <c r="DS583" s="23"/>
      <c r="DT583" s="23"/>
      <c r="DU583" s="23"/>
      <c r="DV583" s="23"/>
      <c r="DW583" s="23"/>
      <c r="DX583" s="23"/>
      <c r="DY583" s="23"/>
      <c r="DZ583" s="23"/>
      <c r="EA583" s="23"/>
      <c r="EB583" s="23"/>
      <c r="EC583" s="23"/>
      <c r="ED583" s="23"/>
      <c r="EE583" s="23"/>
      <c r="EF583" s="23"/>
      <c r="EG583" s="23"/>
      <c r="EH583" s="23"/>
      <c r="EI583" s="23"/>
      <c r="EJ583" s="23"/>
      <c r="EK583" s="23"/>
      <c r="EL583" s="23"/>
      <c r="EM583" s="23"/>
      <c r="EN583" s="23"/>
      <c r="EO583" s="23"/>
      <c r="EP583" s="23"/>
      <c r="EQ583" s="23"/>
      <c r="ER583" s="23"/>
      <c r="ES583" s="23"/>
      <c r="ET583" s="23"/>
      <c r="EU583" s="23"/>
      <c r="EV583" s="23"/>
      <c r="EW583" s="23"/>
      <c r="EX583" s="23"/>
      <c r="EY583" s="23"/>
      <c r="EZ583" s="23"/>
      <c r="FA583" s="23"/>
      <c r="FB583" s="23"/>
      <c r="FC583" s="23"/>
      <c r="FD583" s="23"/>
      <c r="FE583" s="23"/>
      <c r="FF583" s="23"/>
      <c r="FG583" s="23"/>
      <c r="FH583" s="23"/>
      <c r="FI583" s="23"/>
      <c r="FJ583" s="23"/>
      <c r="FK583" s="23"/>
      <c r="FL583" s="23"/>
      <c r="FM583" s="23"/>
      <c r="FN583" s="23"/>
      <c r="FO583" s="23"/>
      <c r="FP583" s="23"/>
      <c r="FQ583" s="23"/>
      <c r="FR583" s="23"/>
      <c r="FS583" s="23"/>
      <c r="FT583" s="23"/>
      <c r="FU583" s="23"/>
      <c r="FV583" s="23"/>
      <c r="FW583" s="23"/>
      <c r="FX583" s="23"/>
      <c r="FY583" s="23"/>
      <c r="FZ583" s="23"/>
      <c r="GA583" s="23"/>
      <c r="GB583" s="23"/>
      <c r="GC583" s="23"/>
      <c r="GD583" s="23"/>
      <c r="GE583" s="23"/>
      <c r="GF583" s="23"/>
      <c r="GG583" s="23"/>
      <c r="GH583" s="23"/>
      <c r="GI583" s="23"/>
      <c r="GJ583" s="23"/>
      <c r="GK583" s="23"/>
      <c r="GL583" s="23"/>
      <c r="GM583" s="23"/>
      <c r="GN583" s="23"/>
      <c r="GO583" s="23"/>
      <c r="GP583" s="23"/>
      <c r="GQ583" s="23"/>
      <c r="GR583" s="23"/>
      <c r="GS583" s="23"/>
      <c r="GT583" s="23"/>
      <c r="GU583" s="23"/>
      <c r="GV583" s="23"/>
      <c r="GW583" s="23"/>
      <c r="GX583" s="23"/>
      <c r="GY583" s="23"/>
      <c r="GZ583" s="23"/>
      <c r="HA583" s="23"/>
      <c r="HB583" s="23"/>
      <c r="HC583" s="23"/>
      <c r="HD583" s="23"/>
      <c r="HE583" s="23"/>
      <c r="HF583" s="23"/>
      <c r="HG583" s="23"/>
      <c r="HH583" s="23"/>
      <c r="HI583" s="23"/>
      <c r="HJ583" s="23"/>
      <c r="HK583" s="23"/>
    </row>
    <row r="584" spans="1:219" ht="13.9" customHeight="1">
      <c r="A584" s="392"/>
      <c r="B584" s="160"/>
      <c r="C584" s="161"/>
      <c r="D584" s="161"/>
      <c r="E584" s="255"/>
      <c r="F584" s="396">
        <v>0</v>
      </c>
      <c r="G584" s="181"/>
      <c r="H584" s="186"/>
      <c r="I584" s="162"/>
      <c r="J584" s="163"/>
      <c r="K584" s="164"/>
      <c r="L584" s="164"/>
      <c r="M584" s="187"/>
      <c r="N584" s="458"/>
      <c r="O584" s="463"/>
      <c r="P584" s="190"/>
      <c r="Q584" s="165"/>
      <c r="R584" s="166"/>
      <c r="S584" s="191"/>
      <c r="T584" s="195"/>
      <c r="U584" s="167"/>
      <c r="V584" s="196"/>
      <c r="W584" s="199">
        <f t="shared" si="114"/>
        <v>0</v>
      </c>
      <c r="X584" s="344">
        <f>IF(G584&gt;0,HLOOKUP(C584,'Utility Allowances'!$O$33:$S$34,2),0)</f>
        <v>0</v>
      </c>
      <c r="Y584" s="345">
        <f t="shared" si="115"/>
        <v>0</v>
      </c>
      <c r="Z584" s="168">
        <f t="shared" si="116"/>
        <v>0</v>
      </c>
      <c r="AA584" s="346">
        <f t="shared" si="117"/>
        <v>0</v>
      </c>
      <c r="AB584" s="344">
        <f>IF(Y584&gt;0,VLOOKUP($Y584,'Reference Data 2'!$B$7:$C$71,2),0)</f>
        <v>0</v>
      </c>
      <c r="AC584" s="347">
        <f t="shared" si="118"/>
        <v>0</v>
      </c>
      <c r="AD584" s="348">
        <f t="shared" si="119"/>
        <v>0</v>
      </c>
      <c r="AE584" s="349">
        <f>IF(Y584&gt;0,VLOOKUP($Y584,'Reference Data 2'!$B$9:$D$71,3),0)</f>
        <v>0</v>
      </c>
      <c r="AF584" s="347">
        <f t="shared" si="120"/>
        <v>0</v>
      </c>
      <c r="AG584" s="346">
        <f t="shared" si="121"/>
        <v>0</v>
      </c>
      <c r="AH584" s="350">
        <f t="shared" si="122"/>
        <v>0</v>
      </c>
      <c r="AI584" s="351">
        <f t="shared" si="123"/>
        <v>0</v>
      </c>
      <c r="AJ584" s="352">
        <f t="shared" si="124"/>
        <v>0</v>
      </c>
      <c r="AK584" s="349">
        <f>IF(AA584&gt;0,VLOOKUP(C584,'Reference Data 1'!$N$13:$O$17,2),0)</f>
        <v>0</v>
      </c>
      <c r="AL584" s="346">
        <f t="shared" si="125"/>
        <v>0</v>
      </c>
      <c r="AM584" s="353">
        <f t="shared" si="126"/>
        <v>0</v>
      </c>
      <c r="AN584" s="354">
        <f t="shared" si="127"/>
        <v>0</v>
      </c>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c r="BO584" s="23"/>
      <c r="BP584" s="23"/>
      <c r="BQ584" s="23"/>
      <c r="BR584" s="23"/>
      <c r="BS584" s="23"/>
      <c r="BT584" s="23"/>
      <c r="BU584" s="23"/>
      <c r="BV584" s="23"/>
      <c r="BW584" s="23"/>
      <c r="BX584" s="23"/>
      <c r="BY584" s="23"/>
      <c r="BZ584" s="23"/>
      <c r="CA584" s="23"/>
      <c r="CB584" s="23"/>
      <c r="CC584" s="23"/>
      <c r="CD584" s="23"/>
      <c r="CE584" s="23"/>
      <c r="CF584" s="23"/>
      <c r="CG584" s="23"/>
      <c r="CH584" s="23"/>
      <c r="CI584" s="23"/>
      <c r="CJ584" s="23"/>
      <c r="CK584" s="23"/>
      <c r="CL584" s="23"/>
      <c r="CM584" s="23"/>
      <c r="CN584" s="23"/>
      <c r="CO584" s="23"/>
      <c r="CP584" s="23"/>
      <c r="CQ584" s="23"/>
      <c r="CR584" s="23"/>
      <c r="CS584" s="23"/>
      <c r="CT584" s="23"/>
      <c r="CU584" s="23"/>
      <c r="CV584" s="23"/>
      <c r="CW584" s="23"/>
      <c r="CX584" s="23"/>
      <c r="CY584" s="23"/>
      <c r="CZ584" s="23"/>
      <c r="DA584" s="23"/>
      <c r="DB584" s="23"/>
      <c r="DC584" s="23"/>
      <c r="DD584" s="23"/>
      <c r="DE584" s="23"/>
      <c r="DF584" s="23"/>
      <c r="DG584" s="23"/>
      <c r="DH584" s="23"/>
      <c r="DI584" s="23"/>
      <c r="DJ584" s="23"/>
      <c r="DK584" s="23"/>
      <c r="DL584" s="23"/>
      <c r="DM584" s="23"/>
      <c r="DN584" s="23"/>
      <c r="DO584" s="23"/>
      <c r="DP584" s="23"/>
      <c r="DQ584" s="23"/>
      <c r="DR584" s="23"/>
      <c r="DS584" s="23"/>
      <c r="DT584" s="23"/>
      <c r="DU584" s="23"/>
      <c r="DV584" s="23"/>
      <c r="DW584" s="23"/>
      <c r="DX584" s="23"/>
      <c r="DY584" s="23"/>
      <c r="DZ584" s="23"/>
      <c r="EA584" s="23"/>
      <c r="EB584" s="23"/>
      <c r="EC584" s="23"/>
      <c r="ED584" s="23"/>
      <c r="EE584" s="23"/>
      <c r="EF584" s="23"/>
      <c r="EG584" s="23"/>
      <c r="EH584" s="23"/>
      <c r="EI584" s="23"/>
      <c r="EJ584" s="23"/>
      <c r="EK584" s="23"/>
      <c r="EL584" s="23"/>
      <c r="EM584" s="23"/>
      <c r="EN584" s="23"/>
      <c r="EO584" s="23"/>
      <c r="EP584" s="23"/>
      <c r="EQ584" s="23"/>
      <c r="ER584" s="23"/>
      <c r="ES584" s="23"/>
      <c r="ET584" s="23"/>
      <c r="EU584" s="23"/>
      <c r="EV584" s="23"/>
      <c r="EW584" s="23"/>
      <c r="EX584" s="23"/>
      <c r="EY584" s="23"/>
      <c r="EZ584" s="23"/>
      <c r="FA584" s="23"/>
      <c r="FB584" s="23"/>
      <c r="FC584" s="23"/>
      <c r="FD584" s="23"/>
      <c r="FE584" s="23"/>
      <c r="FF584" s="23"/>
      <c r="FG584" s="23"/>
      <c r="FH584" s="23"/>
      <c r="FI584" s="23"/>
      <c r="FJ584" s="23"/>
      <c r="FK584" s="23"/>
      <c r="FL584" s="23"/>
      <c r="FM584" s="23"/>
      <c r="FN584" s="23"/>
      <c r="FO584" s="23"/>
      <c r="FP584" s="23"/>
      <c r="FQ584" s="23"/>
      <c r="FR584" s="23"/>
      <c r="FS584" s="23"/>
      <c r="FT584" s="23"/>
      <c r="FU584" s="23"/>
      <c r="FV584" s="23"/>
      <c r="FW584" s="23"/>
      <c r="FX584" s="23"/>
      <c r="FY584" s="23"/>
      <c r="FZ584" s="23"/>
      <c r="GA584" s="23"/>
      <c r="GB584" s="23"/>
      <c r="GC584" s="23"/>
      <c r="GD584" s="23"/>
      <c r="GE584" s="23"/>
      <c r="GF584" s="23"/>
      <c r="GG584" s="23"/>
      <c r="GH584" s="23"/>
      <c r="GI584" s="23"/>
      <c r="GJ584" s="23"/>
      <c r="GK584" s="23"/>
      <c r="GL584" s="23"/>
      <c r="GM584" s="23"/>
      <c r="GN584" s="23"/>
      <c r="GO584" s="23"/>
      <c r="GP584" s="23"/>
      <c r="GQ584" s="23"/>
      <c r="GR584" s="23"/>
      <c r="GS584" s="23"/>
      <c r="GT584" s="23"/>
      <c r="GU584" s="23"/>
      <c r="GV584" s="23"/>
      <c r="GW584" s="23"/>
      <c r="GX584" s="23"/>
      <c r="GY584" s="23"/>
      <c r="GZ584" s="23"/>
      <c r="HA584" s="23"/>
      <c r="HB584" s="23"/>
      <c r="HC584" s="23"/>
      <c r="HD584" s="23"/>
      <c r="HE584" s="23"/>
      <c r="HF584" s="23"/>
      <c r="HG584" s="23"/>
      <c r="HH584" s="23"/>
      <c r="HI584" s="23"/>
      <c r="HJ584" s="23"/>
      <c r="HK584" s="23"/>
    </row>
    <row r="585" spans="1:219" ht="13.9" customHeight="1">
      <c r="A585" s="392"/>
      <c r="B585" s="160"/>
      <c r="C585" s="161"/>
      <c r="D585" s="161"/>
      <c r="E585" s="255"/>
      <c r="F585" s="396">
        <v>0</v>
      </c>
      <c r="G585" s="181"/>
      <c r="H585" s="186"/>
      <c r="I585" s="162"/>
      <c r="J585" s="163"/>
      <c r="K585" s="164"/>
      <c r="L585" s="164"/>
      <c r="M585" s="187"/>
      <c r="N585" s="458"/>
      <c r="O585" s="463"/>
      <c r="P585" s="190"/>
      <c r="Q585" s="165"/>
      <c r="R585" s="166"/>
      <c r="S585" s="191"/>
      <c r="T585" s="195"/>
      <c r="U585" s="167"/>
      <c r="V585" s="196"/>
      <c r="W585" s="199">
        <f t="shared" si="114"/>
        <v>0</v>
      </c>
      <c r="X585" s="344">
        <f>IF(G585&gt;0,HLOOKUP(C585,'Utility Allowances'!$O$33:$S$34,2),0)</f>
        <v>0</v>
      </c>
      <c r="Y585" s="345">
        <f t="shared" si="115"/>
        <v>0</v>
      </c>
      <c r="Z585" s="168">
        <f t="shared" si="116"/>
        <v>0</v>
      </c>
      <c r="AA585" s="346">
        <f t="shared" si="117"/>
        <v>0</v>
      </c>
      <c r="AB585" s="344">
        <f>IF(Y585&gt;0,VLOOKUP($Y585,'Reference Data 2'!$B$7:$C$71,2),0)</f>
        <v>0</v>
      </c>
      <c r="AC585" s="347">
        <f t="shared" si="118"/>
        <v>0</v>
      </c>
      <c r="AD585" s="348">
        <f t="shared" si="119"/>
        <v>0</v>
      </c>
      <c r="AE585" s="349">
        <f>IF(Y585&gt;0,VLOOKUP($Y585,'Reference Data 2'!$B$9:$D$71,3),0)</f>
        <v>0</v>
      </c>
      <c r="AF585" s="347">
        <f t="shared" si="120"/>
        <v>0</v>
      </c>
      <c r="AG585" s="346">
        <f t="shared" si="121"/>
        <v>0</v>
      </c>
      <c r="AH585" s="350">
        <f t="shared" si="122"/>
        <v>0</v>
      </c>
      <c r="AI585" s="351">
        <f t="shared" si="123"/>
        <v>0</v>
      </c>
      <c r="AJ585" s="352">
        <f t="shared" si="124"/>
        <v>0</v>
      </c>
      <c r="AK585" s="349">
        <f>IF(AA585&gt;0,VLOOKUP(C585,'Reference Data 1'!$N$13:$O$17,2),0)</f>
        <v>0</v>
      </c>
      <c r="AL585" s="346">
        <f t="shared" si="125"/>
        <v>0</v>
      </c>
      <c r="AM585" s="353">
        <f t="shared" si="126"/>
        <v>0</v>
      </c>
      <c r="AN585" s="354">
        <f t="shared" si="127"/>
        <v>0</v>
      </c>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c r="BO585" s="23"/>
      <c r="BP585" s="23"/>
      <c r="BQ585" s="23"/>
      <c r="BR585" s="23"/>
      <c r="BS585" s="23"/>
      <c r="BT585" s="23"/>
      <c r="BU585" s="23"/>
      <c r="BV585" s="23"/>
      <c r="BW585" s="23"/>
      <c r="BX585" s="23"/>
      <c r="BY585" s="23"/>
      <c r="BZ585" s="23"/>
      <c r="CA585" s="23"/>
      <c r="CB585" s="23"/>
      <c r="CC585" s="23"/>
      <c r="CD585" s="23"/>
      <c r="CE585" s="23"/>
      <c r="CF585" s="23"/>
      <c r="CG585" s="23"/>
      <c r="CH585" s="23"/>
      <c r="CI585" s="23"/>
      <c r="CJ585" s="23"/>
      <c r="CK585" s="23"/>
      <c r="CL585" s="23"/>
      <c r="CM585" s="23"/>
      <c r="CN585" s="23"/>
      <c r="CO585" s="23"/>
      <c r="CP585" s="23"/>
      <c r="CQ585" s="23"/>
      <c r="CR585" s="23"/>
      <c r="CS585" s="23"/>
      <c r="CT585" s="23"/>
      <c r="CU585" s="23"/>
      <c r="CV585" s="23"/>
      <c r="CW585" s="23"/>
      <c r="CX585" s="23"/>
      <c r="CY585" s="23"/>
      <c r="CZ585" s="23"/>
      <c r="DA585" s="23"/>
      <c r="DB585" s="23"/>
      <c r="DC585" s="23"/>
      <c r="DD585" s="23"/>
      <c r="DE585" s="23"/>
      <c r="DF585" s="23"/>
      <c r="DG585" s="23"/>
      <c r="DH585" s="23"/>
      <c r="DI585" s="23"/>
      <c r="DJ585" s="23"/>
      <c r="DK585" s="23"/>
      <c r="DL585" s="23"/>
      <c r="DM585" s="23"/>
      <c r="DN585" s="23"/>
      <c r="DO585" s="23"/>
      <c r="DP585" s="23"/>
      <c r="DQ585" s="23"/>
      <c r="DR585" s="23"/>
      <c r="DS585" s="23"/>
      <c r="DT585" s="23"/>
      <c r="DU585" s="23"/>
      <c r="DV585" s="23"/>
      <c r="DW585" s="23"/>
      <c r="DX585" s="23"/>
      <c r="DY585" s="23"/>
      <c r="DZ585" s="23"/>
      <c r="EA585" s="23"/>
      <c r="EB585" s="23"/>
      <c r="EC585" s="23"/>
      <c r="ED585" s="23"/>
      <c r="EE585" s="23"/>
      <c r="EF585" s="23"/>
      <c r="EG585" s="23"/>
      <c r="EH585" s="23"/>
      <c r="EI585" s="23"/>
      <c r="EJ585" s="23"/>
      <c r="EK585" s="23"/>
      <c r="EL585" s="23"/>
      <c r="EM585" s="23"/>
      <c r="EN585" s="23"/>
      <c r="EO585" s="23"/>
      <c r="EP585" s="23"/>
      <c r="EQ585" s="23"/>
      <c r="ER585" s="23"/>
      <c r="ES585" s="23"/>
      <c r="ET585" s="23"/>
      <c r="EU585" s="23"/>
      <c r="EV585" s="23"/>
      <c r="EW585" s="23"/>
      <c r="EX585" s="23"/>
      <c r="EY585" s="23"/>
      <c r="EZ585" s="23"/>
      <c r="FA585" s="23"/>
      <c r="FB585" s="23"/>
      <c r="FC585" s="23"/>
      <c r="FD585" s="23"/>
      <c r="FE585" s="23"/>
      <c r="FF585" s="23"/>
      <c r="FG585" s="23"/>
      <c r="FH585" s="23"/>
      <c r="FI585" s="23"/>
      <c r="FJ585" s="23"/>
      <c r="FK585" s="23"/>
      <c r="FL585" s="23"/>
      <c r="FM585" s="23"/>
      <c r="FN585" s="23"/>
      <c r="FO585" s="23"/>
      <c r="FP585" s="23"/>
      <c r="FQ585" s="23"/>
      <c r="FR585" s="23"/>
      <c r="FS585" s="23"/>
      <c r="FT585" s="23"/>
      <c r="FU585" s="23"/>
      <c r="FV585" s="23"/>
      <c r="FW585" s="23"/>
      <c r="FX585" s="23"/>
      <c r="FY585" s="23"/>
      <c r="FZ585" s="23"/>
      <c r="GA585" s="23"/>
      <c r="GB585" s="23"/>
      <c r="GC585" s="23"/>
      <c r="GD585" s="23"/>
      <c r="GE585" s="23"/>
      <c r="GF585" s="23"/>
      <c r="GG585" s="23"/>
      <c r="GH585" s="23"/>
      <c r="GI585" s="23"/>
      <c r="GJ585" s="23"/>
      <c r="GK585" s="23"/>
      <c r="GL585" s="23"/>
      <c r="GM585" s="23"/>
      <c r="GN585" s="23"/>
      <c r="GO585" s="23"/>
      <c r="GP585" s="23"/>
      <c r="GQ585" s="23"/>
      <c r="GR585" s="23"/>
      <c r="GS585" s="23"/>
      <c r="GT585" s="23"/>
      <c r="GU585" s="23"/>
      <c r="GV585" s="23"/>
      <c r="GW585" s="23"/>
      <c r="GX585" s="23"/>
      <c r="GY585" s="23"/>
      <c r="GZ585" s="23"/>
      <c r="HA585" s="23"/>
      <c r="HB585" s="23"/>
      <c r="HC585" s="23"/>
      <c r="HD585" s="23"/>
      <c r="HE585" s="23"/>
      <c r="HF585" s="23"/>
      <c r="HG585" s="23"/>
      <c r="HH585" s="23"/>
      <c r="HI585" s="23"/>
      <c r="HJ585" s="23"/>
      <c r="HK585" s="23"/>
    </row>
    <row r="586" spans="1:219" ht="13.9" customHeight="1">
      <c r="A586" s="392"/>
      <c r="B586" s="160"/>
      <c r="C586" s="161"/>
      <c r="D586" s="161"/>
      <c r="E586" s="255"/>
      <c r="F586" s="396">
        <v>0</v>
      </c>
      <c r="G586" s="181"/>
      <c r="H586" s="186"/>
      <c r="I586" s="162"/>
      <c r="J586" s="163"/>
      <c r="K586" s="164"/>
      <c r="L586" s="164"/>
      <c r="M586" s="187"/>
      <c r="N586" s="458"/>
      <c r="O586" s="463"/>
      <c r="P586" s="190"/>
      <c r="Q586" s="165"/>
      <c r="R586" s="166"/>
      <c r="S586" s="191"/>
      <c r="T586" s="195"/>
      <c r="U586" s="167"/>
      <c r="V586" s="196"/>
      <c r="W586" s="199">
        <f t="shared" ref="W586:W649" si="128">IF(U586&gt;0,U586/LOOKUP(T586,IncomeLimits),0)</f>
        <v>0</v>
      </c>
      <c r="X586" s="344">
        <f>IF(G586&gt;0,HLOOKUP(C586,'Utility Allowances'!$O$33:$S$34,2),0)</f>
        <v>0</v>
      </c>
      <c r="Y586" s="345">
        <f t="shared" ref="Y586:Y649" si="129">+G586+C586</f>
        <v>0</v>
      </c>
      <c r="Z586" s="168">
        <f t="shared" ref="Z586:Z649" si="130">+J586+I586</f>
        <v>0</v>
      </c>
      <c r="AA586" s="346">
        <f t="shared" ref="AA586:AA649" si="131">+H586+J586</f>
        <v>0</v>
      </c>
      <c r="AB586" s="344">
        <f>IF(Y586&gt;0,VLOOKUP($Y586,'Reference Data 2'!$B$7:$C$71,2),0)</f>
        <v>0</v>
      </c>
      <c r="AC586" s="347">
        <f t="shared" ref="AC586:AC649" si="132">+AA586-AB586</f>
        <v>0</v>
      </c>
      <c r="AD586" s="348">
        <f t="shared" ref="AD586:AD649" si="133">+IF(AC586&gt;0,AC586,0)</f>
        <v>0</v>
      </c>
      <c r="AE586" s="349">
        <f>IF(Y586&gt;0,VLOOKUP($Y586,'Reference Data 2'!$B$9:$D$71,3),0)</f>
        <v>0</v>
      </c>
      <c r="AF586" s="347">
        <f t="shared" ref="AF586:AF649" si="134">+AA586-AE586</f>
        <v>0</v>
      </c>
      <c r="AG586" s="346">
        <f t="shared" ref="AG586:AG649" si="135">+IF(AF586&gt;0,AF586,0)</f>
        <v>0</v>
      </c>
      <c r="AH586" s="350">
        <f t="shared" ref="AH586:AH649" si="136">+IF(U586&gt;0,(AA586*12)/U586,0)</f>
        <v>0</v>
      </c>
      <c r="AI586" s="351">
        <f t="shared" ref="AI586:AI649" si="137">+IF(AH586&gt;0.5,AH586,0)</f>
        <v>0</v>
      </c>
      <c r="AJ586" s="352">
        <f t="shared" ref="AJ586:AJ649" si="138">+IF(T586&gt;0,IF(C586&gt;0,T586/C586,T586),0)</f>
        <v>0</v>
      </c>
      <c r="AK586" s="349">
        <f>IF(AA586&gt;0,VLOOKUP(C586,'Reference Data 1'!$N$13:$O$17,2),0)</f>
        <v>0</v>
      </c>
      <c r="AL586" s="346">
        <f t="shared" ref="AL586:AL649" si="139">+AK586-AA586</f>
        <v>0</v>
      </c>
      <c r="AM586" s="353">
        <f t="shared" ref="AM586:AM649" si="140">+C586+E586</f>
        <v>0</v>
      </c>
      <c r="AN586" s="354">
        <f t="shared" ref="AN586:AN649" si="141">+IF(F586=1,C586+0.1,IF(F586=2,C586+0.2,0))</f>
        <v>0</v>
      </c>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c r="DN586" s="23"/>
      <c r="DO586" s="23"/>
      <c r="DP586" s="23"/>
      <c r="DQ586" s="23"/>
      <c r="DR586" s="23"/>
      <c r="DS586" s="23"/>
      <c r="DT586" s="23"/>
      <c r="DU586" s="23"/>
      <c r="DV586" s="23"/>
      <c r="DW586" s="23"/>
      <c r="DX586" s="23"/>
      <c r="DY586" s="23"/>
      <c r="DZ586" s="23"/>
      <c r="EA586" s="23"/>
      <c r="EB586" s="23"/>
      <c r="EC586" s="23"/>
      <c r="ED586" s="23"/>
      <c r="EE586" s="23"/>
      <c r="EF586" s="23"/>
      <c r="EG586" s="23"/>
      <c r="EH586" s="23"/>
      <c r="EI586" s="23"/>
      <c r="EJ586" s="23"/>
      <c r="EK586" s="23"/>
      <c r="EL586" s="23"/>
      <c r="EM586" s="23"/>
      <c r="EN586" s="23"/>
      <c r="EO586" s="23"/>
      <c r="EP586" s="23"/>
      <c r="EQ586" s="23"/>
      <c r="ER586" s="23"/>
      <c r="ES586" s="23"/>
      <c r="ET586" s="23"/>
      <c r="EU586" s="23"/>
      <c r="EV586" s="23"/>
      <c r="EW586" s="23"/>
      <c r="EX586" s="23"/>
      <c r="EY586" s="23"/>
      <c r="EZ586" s="23"/>
      <c r="FA586" s="23"/>
      <c r="FB586" s="23"/>
      <c r="FC586" s="23"/>
      <c r="FD586" s="23"/>
      <c r="FE586" s="23"/>
      <c r="FF586" s="23"/>
      <c r="FG586" s="23"/>
      <c r="FH586" s="23"/>
      <c r="FI586" s="23"/>
      <c r="FJ586" s="23"/>
      <c r="FK586" s="23"/>
      <c r="FL586" s="23"/>
      <c r="FM586" s="23"/>
      <c r="FN586" s="23"/>
      <c r="FO586" s="23"/>
      <c r="FP586" s="23"/>
      <c r="FQ586" s="23"/>
      <c r="FR586" s="23"/>
      <c r="FS586" s="23"/>
      <c r="FT586" s="23"/>
      <c r="FU586" s="23"/>
      <c r="FV586" s="23"/>
      <c r="FW586" s="23"/>
      <c r="FX586" s="23"/>
      <c r="FY586" s="23"/>
      <c r="FZ586" s="23"/>
      <c r="GA586" s="23"/>
      <c r="GB586" s="23"/>
      <c r="GC586" s="23"/>
      <c r="GD586" s="23"/>
      <c r="GE586" s="23"/>
      <c r="GF586" s="23"/>
      <c r="GG586" s="23"/>
      <c r="GH586" s="23"/>
      <c r="GI586" s="23"/>
      <c r="GJ586" s="23"/>
      <c r="GK586" s="23"/>
      <c r="GL586" s="23"/>
      <c r="GM586" s="23"/>
      <c r="GN586" s="23"/>
      <c r="GO586" s="23"/>
      <c r="GP586" s="23"/>
      <c r="GQ586" s="23"/>
      <c r="GR586" s="23"/>
      <c r="GS586" s="23"/>
      <c r="GT586" s="23"/>
      <c r="GU586" s="23"/>
      <c r="GV586" s="23"/>
      <c r="GW586" s="23"/>
      <c r="GX586" s="23"/>
      <c r="GY586" s="23"/>
      <c r="GZ586" s="23"/>
      <c r="HA586" s="23"/>
      <c r="HB586" s="23"/>
      <c r="HC586" s="23"/>
      <c r="HD586" s="23"/>
      <c r="HE586" s="23"/>
      <c r="HF586" s="23"/>
      <c r="HG586" s="23"/>
      <c r="HH586" s="23"/>
      <c r="HI586" s="23"/>
      <c r="HJ586" s="23"/>
      <c r="HK586" s="23"/>
    </row>
    <row r="587" spans="1:219" ht="13.9" customHeight="1">
      <c r="A587" s="392"/>
      <c r="B587" s="160"/>
      <c r="C587" s="161"/>
      <c r="D587" s="161"/>
      <c r="E587" s="255"/>
      <c r="F587" s="396">
        <v>0</v>
      </c>
      <c r="G587" s="181"/>
      <c r="H587" s="186"/>
      <c r="I587" s="162"/>
      <c r="J587" s="163"/>
      <c r="K587" s="164"/>
      <c r="L587" s="164"/>
      <c r="M587" s="187"/>
      <c r="N587" s="458"/>
      <c r="O587" s="463"/>
      <c r="P587" s="190"/>
      <c r="Q587" s="165"/>
      <c r="R587" s="166"/>
      <c r="S587" s="191"/>
      <c r="T587" s="195"/>
      <c r="U587" s="167"/>
      <c r="V587" s="196"/>
      <c r="W587" s="199">
        <f t="shared" si="128"/>
        <v>0</v>
      </c>
      <c r="X587" s="344">
        <f>IF(G587&gt;0,HLOOKUP(C587,'Utility Allowances'!$O$33:$S$34,2),0)</f>
        <v>0</v>
      </c>
      <c r="Y587" s="345">
        <f t="shared" si="129"/>
        <v>0</v>
      </c>
      <c r="Z587" s="168">
        <f t="shared" si="130"/>
        <v>0</v>
      </c>
      <c r="AA587" s="346">
        <f t="shared" si="131"/>
        <v>0</v>
      </c>
      <c r="AB587" s="344">
        <f>IF(Y587&gt;0,VLOOKUP($Y587,'Reference Data 2'!$B$7:$C$71,2),0)</f>
        <v>0</v>
      </c>
      <c r="AC587" s="347">
        <f t="shared" si="132"/>
        <v>0</v>
      </c>
      <c r="AD587" s="348">
        <f t="shared" si="133"/>
        <v>0</v>
      </c>
      <c r="AE587" s="349">
        <f>IF(Y587&gt;0,VLOOKUP($Y587,'Reference Data 2'!$B$9:$D$71,3),0)</f>
        <v>0</v>
      </c>
      <c r="AF587" s="347">
        <f t="shared" si="134"/>
        <v>0</v>
      </c>
      <c r="AG587" s="346">
        <f t="shared" si="135"/>
        <v>0</v>
      </c>
      <c r="AH587" s="350">
        <f t="shared" si="136"/>
        <v>0</v>
      </c>
      <c r="AI587" s="351">
        <f t="shared" si="137"/>
        <v>0</v>
      </c>
      <c r="AJ587" s="352">
        <f t="shared" si="138"/>
        <v>0</v>
      </c>
      <c r="AK587" s="349">
        <f>IF(AA587&gt;0,VLOOKUP(C587,'Reference Data 1'!$N$13:$O$17,2),0)</f>
        <v>0</v>
      </c>
      <c r="AL587" s="346">
        <f t="shared" si="139"/>
        <v>0</v>
      </c>
      <c r="AM587" s="353">
        <f t="shared" si="140"/>
        <v>0</v>
      </c>
      <c r="AN587" s="354">
        <f t="shared" si="141"/>
        <v>0</v>
      </c>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c r="BO587" s="23"/>
      <c r="BP587" s="23"/>
      <c r="BQ587" s="23"/>
      <c r="BR587" s="23"/>
      <c r="BS587" s="23"/>
      <c r="BT587" s="23"/>
      <c r="BU587" s="23"/>
      <c r="BV587" s="23"/>
      <c r="BW587" s="23"/>
      <c r="BX587" s="23"/>
      <c r="BY587" s="23"/>
      <c r="BZ587" s="23"/>
      <c r="CA587" s="23"/>
      <c r="CB587" s="23"/>
      <c r="CC587" s="23"/>
      <c r="CD587" s="23"/>
      <c r="CE587" s="23"/>
      <c r="CF587" s="23"/>
      <c r="CG587" s="23"/>
      <c r="CH587" s="23"/>
      <c r="CI587" s="23"/>
      <c r="CJ587" s="23"/>
      <c r="CK587" s="23"/>
      <c r="CL587" s="23"/>
      <c r="CM587" s="23"/>
      <c r="CN587" s="23"/>
      <c r="CO587" s="23"/>
      <c r="CP587" s="23"/>
      <c r="CQ587" s="23"/>
      <c r="CR587" s="23"/>
      <c r="CS587" s="23"/>
      <c r="CT587" s="23"/>
      <c r="CU587" s="23"/>
      <c r="CV587" s="23"/>
      <c r="CW587" s="23"/>
      <c r="CX587" s="23"/>
      <c r="CY587" s="23"/>
      <c r="CZ587" s="23"/>
      <c r="DA587" s="23"/>
      <c r="DB587" s="23"/>
      <c r="DC587" s="23"/>
      <c r="DD587" s="23"/>
      <c r="DE587" s="23"/>
      <c r="DF587" s="23"/>
      <c r="DG587" s="23"/>
      <c r="DH587" s="23"/>
      <c r="DI587" s="23"/>
      <c r="DJ587" s="23"/>
      <c r="DK587" s="23"/>
      <c r="DL587" s="23"/>
      <c r="DM587" s="23"/>
      <c r="DN587" s="23"/>
      <c r="DO587" s="23"/>
      <c r="DP587" s="23"/>
      <c r="DQ587" s="23"/>
      <c r="DR587" s="23"/>
      <c r="DS587" s="23"/>
      <c r="DT587" s="23"/>
      <c r="DU587" s="23"/>
      <c r="DV587" s="23"/>
      <c r="DW587" s="23"/>
      <c r="DX587" s="23"/>
      <c r="DY587" s="23"/>
      <c r="DZ587" s="23"/>
      <c r="EA587" s="23"/>
      <c r="EB587" s="23"/>
      <c r="EC587" s="23"/>
      <c r="ED587" s="23"/>
      <c r="EE587" s="23"/>
      <c r="EF587" s="23"/>
      <c r="EG587" s="23"/>
      <c r="EH587" s="23"/>
      <c r="EI587" s="23"/>
      <c r="EJ587" s="23"/>
      <c r="EK587" s="23"/>
      <c r="EL587" s="23"/>
      <c r="EM587" s="23"/>
      <c r="EN587" s="23"/>
      <c r="EO587" s="23"/>
      <c r="EP587" s="23"/>
      <c r="EQ587" s="23"/>
      <c r="ER587" s="23"/>
      <c r="ES587" s="23"/>
      <c r="ET587" s="23"/>
      <c r="EU587" s="23"/>
      <c r="EV587" s="23"/>
      <c r="EW587" s="23"/>
      <c r="EX587" s="23"/>
      <c r="EY587" s="23"/>
      <c r="EZ587" s="23"/>
      <c r="FA587" s="23"/>
      <c r="FB587" s="23"/>
      <c r="FC587" s="23"/>
      <c r="FD587" s="23"/>
      <c r="FE587" s="23"/>
      <c r="FF587" s="23"/>
      <c r="FG587" s="23"/>
      <c r="FH587" s="23"/>
      <c r="FI587" s="23"/>
      <c r="FJ587" s="23"/>
      <c r="FK587" s="23"/>
      <c r="FL587" s="23"/>
      <c r="FM587" s="23"/>
      <c r="FN587" s="23"/>
      <c r="FO587" s="23"/>
      <c r="FP587" s="23"/>
      <c r="FQ587" s="23"/>
      <c r="FR587" s="23"/>
      <c r="FS587" s="23"/>
      <c r="FT587" s="23"/>
      <c r="FU587" s="23"/>
      <c r="FV587" s="23"/>
      <c r="FW587" s="23"/>
      <c r="FX587" s="23"/>
      <c r="FY587" s="23"/>
      <c r="FZ587" s="23"/>
      <c r="GA587" s="23"/>
      <c r="GB587" s="23"/>
      <c r="GC587" s="23"/>
      <c r="GD587" s="23"/>
      <c r="GE587" s="23"/>
      <c r="GF587" s="23"/>
      <c r="GG587" s="23"/>
      <c r="GH587" s="23"/>
      <c r="GI587" s="23"/>
      <c r="GJ587" s="23"/>
      <c r="GK587" s="23"/>
      <c r="GL587" s="23"/>
      <c r="GM587" s="23"/>
      <c r="GN587" s="23"/>
      <c r="GO587" s="23"/>
      <c r="GP587" s="23"/>
      <c r="GQ587" s="23"/>
      <c r="GR587" s="23"/>
      <c r="GS587" s="23"/>
      <c r="GT587" s="23"/>
      <c r="GU587" s="23"/>
      <c r="GV587" s="23"/>
      <c r="GW587" s="23"/>
      <c r="GX587" s="23"/>
      <c r="GY587" s="23"/>
      <c r="GZ587" s="23"/>
      <c r="HA587" s="23"/>
      <c r="HB587" s="23"/>
      <c r="HC587" s="23"/>
      <c r="HD587" s="23"/>
      <c r="HE587" s="23"/>
      <c r="HF587" s="23"/>
      <c r="HG587" s="23"/>
      <c r="HH587" s="23"/>
      <c r="HI587" s="23"/>
      <c r="HJ587" s="23"/>
      <c r="HK587" s="23"/>
    </row>
    <row r="588" spans="1:219" ht="13.9" customHeight="1">
      <c r="A588" s="392"/>
      <c r="B588" s="160"/>
      <c r="C588" s="161"/>
      <c r="D588" s="161"/>
      <c r="E588" s="255"/>
      <c r="F588" s="396">
        <v>0</v>
      </c>
      <c r="G588" s="181"/>
      <c r="H588" s="186"/>
      <c r="I588" s="162"/>
      <c r="J588" s="163"/>
      <c r="K588" s="164"/>
      <c r="L588" s="164"/>
      <c r="M588" s="187"/>
      <c r="N588" s="458"/>
      <c r="O588" s="463"/>
      <c r="P588" s="190"/>
      <c r="Q588" s="165"/>
      <c r="R588" s="166"/>
      <c r="S588" s="191"/>
      <c r="T588" s="195"/>
      <c r="U588" s="167"/>
      <c r="V588" s="196"/>
      <c r="W588" s="199">
        <f t="shared" si="128"/>
        <v>0</v>
      </c>
      <c r="X588" s="344">
        <f>IF(G588&gt;0,HLOOKUP(C588,'Utility Allowances'!$O$33:$S$34,2),0)</f>
        <v>0</v>
      </c>
      <c r="Y588" s="345">
        <f t="shared" si="129"/>
        <v>0</v>
      </c>
      <c r="Z588" s="168">
        <f t="shared" si="130"/>
        <v>0</v>
      </c>
      <c r="AA588" s="346">
        <f t="shared" si="131"/>
        <v>0</v>
      </c>
      <c r="AB588" s="344">
        <f>IF(Y588&gt;0,VLOOKUP($Y588,'Reference Data 2'!$B$7:$C$71,2),0)</f>
        <v>0</v>
      </c>
      <c r="AC588" s="347">
        <f t="shared" si="132"/>
        <v>0</v>
      </c>
      <c r="AD588" s="348">
        <f t="shared" si="133"/>
        <v>0</v>
      </c>
      <c r="AE588" s="349">
        <f>IF(Y588&gt;0,VLOOKUP($Y588,'Reference Data 2'!$B$9:$D$71,3),0)</f>
        <v>0</v>
      </c>
      <c r="AF588" s="347">
        <f t="shared" si="134"/>
        <v>0</v>
      </c>
      <c r="AG588" s="346">
        <f t="shared" si="135"/>
        <v>0</v>
      </c>
      <c r="AH588" s="350">
        <f t="shared" si="136"/>
        <v>0</v>
      </c>
      <c r="AI588" s="351">
        <f t="shared" si="137"/>
        <v>0</v>
      </c>
      <c r="AJ588" s="352">
        <f t="shared" si="138"/>
        <v>0</v>
      </c>
      <c r="AK588" s="349">
        <f>IF(AA588&gt;0,VLOOKUP(C588,'Reference Data 1'!$N$13:$O$17,2),0)</f>
        <v>0</v>
      </c>
      <c r="AL588" s="346">
        <f t="shared" si="139"/>
        <v>0</v>
      </c>
      <c r="AM588" s="353">
        <f t="shared" si="140"/>
        <v>0</v>
      </c>
      <c r="AN588" s="354">
        <f t="shared" si="141"/>
        <v>0</v>
      </c>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c r="BU588" s="23"/>
      <c r="BV588" s="23"/>
      <c r="BW588" s="23"/>
      <c r="BX588" s="23"/>
      <c r="BY588" s="23"/>
      <c r="BZ588" s="23"/>
      <c r="CA588" s="23"/>
      <c r="CB588" s="23"/>
      <c r="CC588" s="23"/>
      <c r="CD588" s="23"/>
      <c r="CE588" s="23"/>
      <c r="CF588" s="23"/>
      <c r="CG588" s="23"/>
      <c r="CH588" s="23"/>
      <c r="CI588" s="23"/>
      <c r="CJ588" s="23"/>
      <c r="CK588" s="23"/>
      <c r="CL588" s="23"/>
      <c r="CM588" s="23"/>
      <c r="CN588" s="23"/>
      <c r="CO588" s="23"/>
      <c r="CP588" s="23"/>
      <c r="CQ588" s="23"/>
      <c r="CR588" s="23"/>
      <c r="CS588" s="23"/>
      <c r="CT588" s="23"/>
      <c r="CU588" s="23"/>
      <c r="CV588" s="23"/>
      <c r="CW588" s="23"/>
      <c r="CX588" s="23"/>
      <c r="CY588" s="23"/>
      <c r="CZ588" s="23"/>
      <c r="DA588" s="23"/>
      <c r="DB588" s="23"/>
      <c r="DC588" s="23"/>
      <c r="DD588" s="23"/>
      <c r="DE588" s="23"/>
      <c r="DF588" s="23"/>
      <c r="DG588" s="23"/>
      <c r="DH588" s="23"/>
      <c r="DI588" s="23"/>
      <c r="DJ588" s="23"/>
      <c r="DK588" s="23"/>
      <c r="DL588" s="23"/>
      <c r="DM588" s="23"/>
      <c r="DN588" s="23"/>
      <c r="DO588" s="23"/>
      <c r="DP588" s="23"/>
      <c r="DQ588" s="23"/>
      <c r="DR588" s="23"/>
      <c r="DS588" s="23"/>
      <c r="DT588" s="23"/>
      <c r="DU588" s="23"/>
      <c r="DV588" s="23"/>
      <c r="DW588" s="23"/>
      <c r="DX588" s="23"/>
      <c r="DY588" s="23"/>
      <c r="DZ588" s="23"/>
      <c r="EA588" s="23"/>
      <c r="EB588" s="23"/>
      <c r="EC588" s="23"/>
      <c r="ED588" s="23"/>
      <c r="EE588" s="23"/>
      <c r="EF588" s="23"/>
      <c r="EG588" s="23"/>
      <c r="EH588" s="23"/>
      <c r="EI588" s="23"/>
      <c r="EJ588" s="23"/>
      <c r="EK588" s="23"/>
      <c r="EL588" s="23"/>
      <c r="EM588" s="23"/>
      <c r="EN588" s="23"/>
      <c r="EO588" s="23"/>
      <c r="EP588" s="23"/>
      <c r="EQ588" s="23"/>
      <c r="ER588" s="23"/>
      <c r="ES588" s="23"/>
      <c r="ET588" s="23"/>
      <c r="EU588" s="23"/>
      <c r="EV588" s="23"/>
      <c r="EW588" s="23"/>
      <c r="EX588" s="23"/>
      <c r="EY588" s="23"/>
      <c r="EZ588" s="23"/>
      <c r="FA588" s="23"/>
      <c r="FB588" s="23"/>
      <c r="FC588" s="23"/>
      <c r="FD588" s="23"/>
      <c r="FE588" s="23"/>
      <c r="FF588" s="23"/>
      <c r="FG588" s="23"/>
      <c r="FH588" s="23"/>
      <c r="FI588" s="23"/>
      <c r="FJ588" s="23"/>
      <c r="FK588" s="23"/>
      <c r="FL588" s="23"/>
      <c r="FM588" s="23"/>
      <c r="FN588" s="23"/>
      <c r="FO588" s="23"/>
      <c r="FP588" s="23"/>
      <c r="FQ588" s="23"/>
      <c r="FR588" s="23"/>
      <c r="FS588" s="23"/>
      <c r="FT588" s="23"/>
      <c r="FU588" s="23"/>
      <c r="FV588" s="23"/>
      <c r="FW588" s="23"/>
      <c r="FX588" s="23"/>
      <c r="FY588" s="23"/>
      <c r="FZ588" s="23"/>
      <c r="GA588" s="23"/>
      <c r="GB588" s="23"/>
      <c r="GC588" s="23"/>
      <c r="GD588" s="23"/>
      <c r="GE588" s="23"/>
      <c r="GF588" s="23"/>
      <c r="GG588" s="23"/>
      <c r="GH588" s="23"/>
      <c r="GI588" s="23"/>
      <c r="GJ588" s="23"/>
      <c r="GK588" s="23"/>
      <c r="GL588" s="23"/>
      <c r="GM588" s="23"/>
      <c r="GN588" s="23"/>
      <c r="GO588" s="23"/>
      <c r="GP588" s="23"/>
      <c r="GQ588" s="23"/>
      <c r="GR588" s="23"/>
      <c r="GS588" s="23"/>
      <c r="GT588" s="23"/>
      <c r="GU588" s="23"/>
      <c r="GV588" s="23"/>
      <c r="GW588" s="23"/>
      <c r="GX588" s="23"/>
      <c r="GY588" s="23"/>
      <c r="GZ588" s="23"/>
      <c r="HA588" s="23"/>
      <c r="HB588" s="23"/>
      <c r="HC588" s="23"/>
      <c r="HD588" s="23"/>
      <c r="HE588" s="23"/>
      <c r="HF588" s="23"/>
      <c r="HG588" s="23"/>
      <c r="HH588" s="23"/>
      <c r="HI588" s="23"/>
      <c r="HJ588" s="23"/>
      <c r="HK588" s="23"/>
    </row>
    <row r="589" spans="1:219" ht="13.9" customHeight="1">
      <c r="A589" s="392"/>
      <c r="B589" s="160"/>
      <c r="C589" s="161"/>
      <c r="D589" s="161"/>
      <c r="E589" s="255"/>
      <c r="F589" s="396">
        <v>0</v>
      </c>
      <c r="G589" s="181"/>
      <c r="H589" s="186"/>
      <c r="I589" s="162"/>
      <c r="J589" s="163"/>
      <c r="K589" s="164"/>
      <c r="L589" s="164"/>
      <c r="M589" s="187"/>
      <c r="N589" s="458"/>
      <c r="O589" s="463"/>
      <c r="P589" s="190"/>
      <c r="Q589" s="165"/>
      <c r="R589" s="166"/>
      <c r="S589" s="191"/>
      <c r="T589" s="195"/>
      <c r="U589" s="167"/>
      <c r="V589" s="196"/>
      <c r="W589" s="199">
        <f t="shared" si="128"/>
        <v>0</v>
      </c>
      <c r="X589" s="344">
        <f>IF(G589&gt;0,HLOOKUP(C589,'Utility Allowances'!$O$33:$S$34,2),0)</f>
        <v>0</v>
      </c>
      <c r="Y589" s="345">
        <f t="shared" si="129"/>
        <v>0</v>
      </c>
      <c r="Z589" s="168">
        <f t="shared" si="130"/>
        <v>0</v>
      </c>
      <c r="AA589" s="346">
        <f t="shared" si="131"/>
        <v>0</v>
      </c>
      <c r="AB589" s="344">
        <f>IF(Y589&gt;0,VLOOKUP($Y589,'Reference Data 2'!$B$7:$C$71,2),0)</f>
        <v>0</v>
      </c>
      <c r="AC589" s="347">
        <f t="shared" si="132"/>
        <v>0</v>
      </c>
      <c r="AD589" s="348">
        <f t="shared" si="133"/>
        <v>0</v>
      </c>
      <c r="AE589" s="349">
        <f>IF(Y589&gt;0,VLOOKUP($Y589,'Reference Data 2'!$B$9:$D$71,3),0)</f>
        <v>0</v>
      </c>
      <c r="AF589" s="347">
        <f t="shared" si="134"/>
        <v>0</v>
      </c>
      <c r="AG589" s="346">
        <f t="shared" si="135"/>
        <v>0</v>
      </c>
      <c r="AH589" s="350">
        <f t="shared" si="136"/>
        <v>0</v>
      </c>
      <c r="AI589" s="351">
        <f t="shared" si="137"/>
        <v>0</v>
      </c>
      <c r="AJ589" s="352">
        <f t="shared" si="138"/>
        <v>0</v>
      </c>
      <c r="AK589" s="349">
        <f>IF(AA589&gt;0,VLOOKUP(C589,'Reference Data 1'!$N$13:$O$17,2),0)</f>
        <v>0</v>
      </c>
      <c r="AL589" s="346">
        <f t="shared" si="139"/>
        <v>0</v>
      </c>
      <c r="AM589" s="353">
        <f t="shared" si="140"/>
        <v>0</v>
      </c>
      <c r="AN589" s="354">
        <f t="shared" si="141"/>
        <v>0</v>
      </c>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c r="BO589" s="23"/>
      <c r="BP589" s="23"/>
      <c r="BQ589" s="23"/>
      <c r="BR589" s="23"/>
      <c r="BS589" s="23"/>
      <c r="BT589" s="23"/>
      <c r="BU589" s="23"/>
      <c r="BV589" s="23"/>
      <c r="BW589" s="23"/>
      <c r="BX589" s="23"/>
      <c r="BY589" s="23"/>
      <c r="BZ589" s="23"/>
      <c r="CA589" s="23"/>
      <c r="CB589" s="23"/>
      <c r="CC589" s="23"/>
      <c r="CD589" s="23"/>
      <c r="CE589" s="23"/>
      <c r="CF589" s="23"/>
      <c r="CG589" s="23"/>
      <c r="CH589" s="23"/>
      <c r="CI589" s="23"/>
      <c r="CJ589" s="23"/>
      <c r="CK589" s="23"/>
      <c r="CL589" s="23"/>
      <c r="CM589" s="23"/>
      <c r="CN589" s="23"/>
      <c r="CO589" s="23"/>
      <c r="CP589" s="23"/>
      <c r="CQ589" s="23"/>
      <c r="CR589" s="23"/>
      <c r="CS589" s="23"/>
      <c r="CT589" s="23"/>
      <c r="CU589" s="23"/>
      <c r="CV589" s="23"/>
      <c r="CW589" s="23"/>
      <c r="CX589" s="23"/>
      <c r="CY589" s="23"/>
      <c r="CZ589" s="23"/>
      <c r="DA589" s="23"/>
      <c r="DB589" s="23"/>
      <c r="DC589" s="23"/>
      <c r="DD589" s="23"/>
      <c r="DE589" s="23"/>
      <c r="DF589" s="23"/>
      <c r="DG589" s="23"/>
      <c r="DH589" s="23"/>
      <c r="DI589" s="23"/>
      <c r="DJ589" s="23"/>
      <c r="DK589" s="23"/>
      <c r="DL589" s="23"/>
      <c r="DM589" s="23"/>
      <c r="DN589" s="23"/>
      <c r="DO589" s="23"/>
      <c r="DP589" s="23"/>
      <c r="DQ589" s="23"/>
      <c r="DR589" s="23"/>
      <c r="DS589" s="23"/>
      <c r="DT589" s="23"/>
      <c r="DU589" s="23"/>
      <c r="DV589" s="23"/>
      <c r="DW589" s="23"/>
      <c r="DX589" s="23"/>
      <c r="DY589" s="23"/>
      <c r="DZ589" s="23"/>
      <c r="EA589" s="23"/>
      <c r="EB589" s="23"/>
      <c r="EC589" s="23"/>
      <c r="ED589" s="23"/>
      <c r="EE589" s="23"/>
      <c r="EF589" s="23"/>
      <c r="EG589" s="23"/>
      <c r="EH589" s="23"/>
      <c r="EI589" s="23"/>
      <c r="EJ589" s="23"/>
      <c r="EK589" s="23"/>
      <c r="EL589" s="23"/>
      <c r="EM589" s="23"/>
      <c r="EN589" s="23"/>
      <c r="EO589" s="23"/>
      <c r="EP589" s="23"/>
      <c r="EQ589" s="23"/>
      <c r="ER589" s="23"/>
      <c r="ES589" s="23"/>
      <c r="ET589" s="23"/>
      <c r="EU589" s="23"/>
      <c r="EV589" s="23"/>
      <c r="EW589" s="23"/>
      <c r="EX589" s="23"/>
      <c r="EY589" s="23"/>
      <c r="EZ589" s="23"/>
      <c r="FA589" s="23"/>
      <c r="FB589" s="23"/>
      <c r="FC589" s="23"/>
      <c r="FD589" s="23"/>
      <c r="FE589" s="23"/>
      <c r="FF589" s="23"/>
      <c r="FG589" s="23"/>
      <c r="FH589" s="23"/>
      <c r="FI589" s="23"/>
      <c r="FJ589" s="23"/>
      <c r="FK589" s="23"/>
      <c r="FL589" s="23"/>
      <c r="FM589" s="23"/>
      <c r="FN589" s="23"/>
      <c r="FO589" s="23"/>
      <c r="FP589" s="23"/>
      <c r="FQ589" s="23"/>
      <c r="FR589" s="23"/>
      <c r="FS589" s="23"/>
      <c r="FT589" s="23"/>
      <c r="FU589" s="23"/>
      <c r="FV589" s="23"/>
      <c r="FW589" s="23"/>
      <c r="FX589" s="23"/>
      <c r="FY589" s="23"/>
      <c r="FZ589" s="23"/>
      <c r="GA589" s="23"/>
      <c r="GB589" s="23"/>
      <c r="GC589" s="23"/>
      <c r="GD589" s="23"/>
      <c r="GE589" s="23"/>
      <c r="GF589" s="23"/>
      <c r="GG589" s="23"/>
      <c r="GH589" s="23"/>
      <c r="GI589" s="23"/>
      <c r="GJ589" s="23"/>
      <c r="GK589" s="23"/>
      <c r="GL589" s="23"/>
      <c r="GM589" s="23"/>
      <c r="GN589" s="23"/>
      <c r="GO589" s="23"/>
      <c r="GP589" s="23"/>
      <c r="GQ589" s="23"/>
      <c r="GR589" s="23"/>
      <c r="GS589" s="23"/>
      <c r="GT589" s="23"/>
      <c r="GU589" s="23"/>
      <c r="GV589" s="23"/>
      <c r="GW589" s="23"/>
      <c r="GX589" s="23"/>
      <c r="GY589" s="23"/>
      <c r="GZ589" s="23"/>
      <c r="HA589" s="23"/>
      <c r="HB589" s="23"/>
      <c r="HC589" s="23"/>
      <c r="HD589" s="23"/>
      <c r="HE589" s="23"/>
      <c r="HF589" s="23"/>
      <c r="HG589" s="23"/>
      <c r="HH589" s="23"/>
      <c r="HI589" s="23"/>
      <c r="HJ589" s="23"/>
      <c r="HK589" s="23"/>
    </row>
    <row r="590" spans="1:219" ht="13.9" customHeight="1">
      <c r="A590" s="392"/>
      <c r="B590" s="160"/>
      <c r="C590" s="161"/>
      <c r="D590" s="161"/>
      <c r="E590" s="255"/>
      <c r="F590" s="396">
        <v>0</v>
      </c>
      <c r="G590" s="181"/>
      <c r="H590" s="186"/>
      <c r="I590" s="162"/>
      <c r="J590" s="163"/>
      <c r="K590" s="164"/>
      <c r="L590" s="164"/>
      <c r="M590" s="187"/>
      <c r="N590" s="458"/>
      <c r="O590" s="463"/>
      <c r="P590" s="190"/>
      <c r="Q590" s="165"/>
      <c r="R590" s="166"/>
      <c r="S590" s="191"/>
      <c r="T590" s="195"/>
      <c r="U590" s="167"/>
      <c r="V590" s="196"/>
      <c r="W590" s="199">
        <f t="shared" si="128"/>
        <v>0</v>
      </c>
      <c r="X590" s="344">
        <f>IF(G590&gt;0,HLOOKUP(C590,'Utility Allowances'!$O$33:$S$34,2),0)</f>
        <v>0</v>
      </c>
      <c r="Y590" s="345">
        <f t="shared" si="129"/>
        <v>0</v>
      </c>
      <c r="Z590" s="168">
        <f t="shared" si="130"/>
        <v>0</v>
      </c>
      <c r="AA590" s="346">
        <f t="shared" si="131"/>
        <v>0</v>
      </c>
      <c r="AB590" s="344">
        <f>IF(Y590&gt;0,VLOOKUP($Y590,'Reference Data 2'!$B$7:$C$71,2),0)</f>
        <v>0</v>
      </c>
      <c r="AC590" s="347">
        <f t="shared" si="132"/>
        <v>0</v>
      </c>
      <c r="AD590" s="348">
        <f t="shared" si="133"/>
        <v>0</v>
      </c>
      <c r="AE590" s="349">
        <f>IF(Y590&gt;0,VLOOKUP($Y590,'Reference Data 2'!$B$9:$D$71,3),0)</f>
        <v>0</v>
      </c>
      <c r="AF590" s="347">
        <f t="shared" si="134"/>
        <v>0</v>
      </c>
      <c r="AG590" s="346">
        <f t="shared" si="135"/>
        <v>0</v>
      </c>
      <c r="AH590" s="350">
        <f t="shared" si="136"/>
        <v>0</v>
      </c>
      <c r="AI590" s="351">
        <f t="shared" si="137"/>
        <v>0</v>
      </c>
      <c r="AJ590" s="352">
        <f t="shared" si="138"/>
        <v>0</v>
      </c>
      <c r="AK590" s="349">
        <f>IF(AA590&gt;0,VLOOKUP(C590,'Reference Data 1'!$N$13:$O$17,2),0)</f>
        <v>0</v>
      </c>
      <c r="AL590" s="346">
        <f t="shared" si="139"/>
        <v>0</v>
      </c>
      <c r="AM590" s="353">
        <f t="shared" si="140"/>
        <v>0</v>
      </c>
      <c r="AN590" s="354">
        <f t="shared" si="141"/>
        <v>0</v>
      </c>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c r="BU590" s="23"/>
      <c r="BV590" s="23"/>
      <c r="BW590" s="23"/>
      <c r="BX590" s="23"/>
      <c r="BY590" s="23"/>
      <c r="BZ590" s="23"/>
      <c r="CA590" s="23"/>
      <c r="CB590" s="23"/>
      <c r="CC590" s="23"/>
      <c r="CD590" s="23"/>
      <c r="CE590" s="23"/>
      <c r="CF590" s="23"/>
      <c r="CG590" s="23"/>
      <c r="CH590" s="23"/>
      <c r="CI590" s="23"/>
      <c r="CJ590" s="23"/>
      <c r="CK590" s="23"/>
      <c r="CL590" s="23"/>
      <c r="CM590" s="23"/>
      <c r="CN590" s="23"/>
      <c r="CO590" s="23"/>
      <c r="CP590" s="23"/>
      <c r="CQ590" s="23"/>
      <c r="CR590" s="23"/>
      <c r="CS590" s="23"/>
      <c r="CT590" s="23"/>
      <c r="CU590" s="23"/>
      <c r="CV590" s="23"/>
      <c r="CW590" s="23"/>
      <c r="CX590" s="23"/>
      <c r="CY590" s="23"/>
      <c r="CZ590" s="23"/>
      <c r="DA590" s="23"/>
      <c r="DB590" s="23"/>
      <c r="DC590" s="23"/>
      <c r="DD590" s="23"/>
      <c r="DE590" s="23"/>
      <c r="DF590" s="23"/>
      <c r="DG590" s="23"/>
      <c r="DH590" s="23"/>
      <c r="DI590" s="23"/>
      <c r="DJ590" s="23"/>
      <c r="DK590" s="23"/>
      <c r="DL590" s="23"/>
      <c r="DM590" s="23"/>
      <c r="DN590" s="23"/>
      <c r="DO590" s="23"/>
      <c r="DP590" s="23"/>
      <c r="DQ590" s="23"/>
      <c r="DR590" s="23"/>
      <c r="DS590" s="23"/>
      <c r="DT590" s="23"/>
      <c r="DU590" s="23"/>
      <c r="DV590" s="23"/>
      <c r="DW590" s="23"/>
      <c r="DX590" s="23"/>
      <c r="DY590" s="23"/>
      <c r="DZ590" s="23"/>
      <c r="EA590" s="23"/>
      <c r="EB590" s="23"/>
      <c r="EC590" s="23"/>
      <c r="ED590" s="23"/>
      <c r="EE590" s="23"/>
      <c r="EF590" s="23"/>
      <c r="EG590" s="23"/>
      <c r="EH590" s="23"/>
      <c r="EI590" s="23"/>
      <c r="EJ590" s="23"/>
      <c r="EK590" s="23"/>
      <c r="EL590" s="23"/>
      <c r="EM590" s="23"/>
      <c r="EN590" s="23"/>
      <c r="EO590" s="23"/>
      <c r="EP590" s="23"/>
      <c r="EQ590" s="23"/>
      <c r="ER590" s="23"/>
      <c r="ES590" s="23"/>
      <c r="ET590" s="23"/>
      <c r="EU590" s="23"/>
      <c r="EV590" s="23"/>
      <c r="EW590" s="23"/>
      <c r="EX590" s="23"/>
      <c r="EY590" s="23"/>
      <c r="EZ590" s="23"/>
      <c r="FA590" s="23"/>
      <c r="FB590" s="23"/>
      <c r="FC590" s="23"/>
      <c r="FD590" s="23"/>
      <c r="FE590" s="23"/>
      <c r="FF590" s="23"/>
      <c r="FG590" s="23"/>
      <c r="FH590" s="23"/>
      <c r="FI590" s="23"/>
      <c r="FJ590" s="23"/>
      <c r="FK590" s="23"/>
      <c r="FL590" s="23"/>
      <c r="FM590" s="23"/>
      <c r="FN590" s="23"/>
      <c r="FO590" s="23"/>
      <c r="FP590" s="23"/>
      <c r="FQ590" s="23"/>
      <c r="FR590" s="23"/>
      <c r="FS590" s="23"/>
      <c r="FT590" s="23"/>
      <c r="FU590" s="23"/>
      <c r="FV590" s="23"/>
      <c r="FW590" s="23"/>
      <c r="FX590" s="23"/>
      <c r="FY590" s="23"/>
      <c r="FZ590" s="23"/>
      <c r="GA590" s="23"/>
      <c r="GB590" s="23"/>
      <c r="GC590" s="23"/>
      <c r="GD590" s="23"/>
      <c r="GE590" s="23"/>
      <c r="GF590" s="23"/>
      <c r="GG590" s="23"/>
      <c r="GH590" s="23"/>
      <c r="GI590" s="23"/>
      <c r="GJ590" s="23"/>
      <c r="GK590" s="23"/>
      <c r="GL590" s="23"/>
      <c r="GM590" s="23"/>
      <c r="GN590" s="23"/>
      <c r="GO590" s="23"/>
      <c r="GP590" s="23"/>
      <c r="GQ590" s="23"/>
      <c r="GR590" s="23"/>
      <c r="GS590" s="23"/>
      <c r="GT590" s="23"/>
      <c r="GU590" s="23"/>
      <c r="GV590" s="23"/>
      <c r="GW590" s="23"/>
      <c r="GX590" s="23"/>
      <c r="GY590" s="23"/>
      <c r="GZ590" s="23"/>
      <c r="HA590" s="23"/>
      <c r="HB590" s="23"/>
      <c r="HC590" s="23"/>
      <c r="HD590" s="23"/>
      <c r="HE590" s="23"/>
      <c r="HF590" s="23"/>
      <c r="HG590" s="23"/>
      <c r="HH590" s="23"/>
      <c r="HI590" s="23"/>
      <c r="HJ590" s="23"/>
      <c r="HK590" s="23"/>
    </row>
    <row r="591" spans="1:219" ht="13.9" customHeight="1">
      <c r="A591" s="392"/>
      <c r="B591" s="160"/>
      <c r="C591" s="161"/>
      <c r="D591" s="161"/>
      <c r="E591" s="255"/>
      <c r="F591" s="396">
        <v>0</v>
      </c>
      <c r="G591" s="181"/>
      <c r="H591" s="186"/>
      <c r="I591" s="162"/>
      <c r="J591" s="163"/>
      <c r="K591" s="164"/>
      <c r="L591" s="164"/>
      <c r="M591" s="187"/>
      <c r="N591" s="458"/>
      <c r="O591" s="463"/>
      <c r="P591" s="190"/>
      <c r="Q591" s="165"/>
      <c r="R591" s="166"/>
      <c r="S591" s="191"/>
      <c r="T591" s="195"/>
      <c r="U591" s="167"/>
      <c r="V591" s="196"/>
      <c r="W591" s="199">
        <f t="shared" si="128"/>
        <v>0</v>
      </c>
      <c r="X591" s="344">
        <f>IF(G591&gt;0,HLOOKUP(C591,'Utility Allowances'!$O$33:$S$34,2),0)</f>
        <v>0</v>
      </c>
      <c r="Y591" s="345">
        <f t="shared" si="129"/>
        <v>0</v>
      </c>
      <c r="Z591" s="168">
        <f t="shared" si="130"/>
        <v>0</v>
      </c>
      <c r="AA591" s="346">
        <f t="shared" si="131"/>
        <v>0</v>
      </c>
      <c r="AB591" s="344">
        <f>IF(Y591&gt;0,VLOOKUP($Y591,'Reference Data 2'!$B$7:$C$71,2),0)</f>
        <v>0</v>
      </c>
      <c r="AC591" s="347">
        <f t="shared" si="132"/>
        <v>0</v>
      </c>
      <c r="AD591" s="348">
        <f t="shared" si="133"/>
        <v>0</v>
      </c>
      <c r="AE591" s="349">
        <f>IF(Y591&gt;0,VLOOKUP($Y591,'Reference Data 2'!$B$9:$D$71,3),0)</f>
        <v>0</v>
      </c>
      <c r="AF591" s="347">
        <f t="shared" si="134"/>
        <v>0</v>
      </c>
      <c r="AG591" s="346">
        <f t="shared" si="135"/>
        <v>0</v>
      </c>
      <c r="AH591" s="350">
        <f t="shared" si="136"/>
        <v>0</v>
      </c>
      <c r="AI591" s="351">
        <f t="shared" si="137"/>
        <v>0</v>
      </c>
      <c r="AJ591" s="352">
        <f t="shared" si="138"/>
        <v>0</v>
      </c>
      <c r="AK591" s="349">
        <f>IF(AA591&gt;0,VLOOKUP(C591,'Reference Data 1'!$N$13:$O$17,2),0)</f>
        <v>0</v>
      </c>
      <c r="AL591" s="346">
        <f t="shared" si="139"/>
        <v>0</v>
      </c>
      <c r="AM591" s="353">
        <f t="shared" si="140"/>
        <v>0</v>
      </c>
      <c r="AN591" s="354">
        <f t="shared" si="141"/>
        <v>0</v>
      </c>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c r="BO591" s="23"/>
      <c r="BP591" s="23"/>
      <c r="BQ591" s="23"/>
      <c r="BR591" s="23"/>
      <c r="BS591" s="23"/>
      <c r="BT591" s="23"/>
      <c r="BU591" s="23"/>
      <c r="BV591" s="23"/>
      <c r="BW591" s="23"/>
      <c r="BX591" s="23"/>
      <c r="BY591" s="23"/>
      <c r="BZ591" s="23"/>
      <c r="CA591" s="23"/>
      <c r="CB591" s="23"/>
      <c r="CC591" s="23"/>
      <c r="CD591" s="23"/>
      <c r="CE591" s="23"/>
      <c r="CF591" s="23"/>
      <c r="CG591" s="23"/>
      <c r="CH591" s="23"/>
      <c r="CI591" s="23"/>
      <c r="CJ591" s="23"/>
      <c r="CK591" s="23"/>
      <c r="CL591" s="23"/>
      <c r="CM591" s="23"/>
      <c r="CN591" s="23"/>
      <c r="CO591" s="23"/>
      <c r="CP591" s="23"/>
      <c r="CQ591" s="23"/>
      <c r="CR591" s="23"/>
      <c r="CS591" s="23"/>
      <c r="CT591" s="23"/>
      <c r="CU591" s="23"/>
      <c r="CV591" s="23"/>
      <c r="CW591" s="23"/>
      <c r="CX591" s="23"/>
      <c r="CY591" s="23"/>
      <c r="CZ591" s="23"/>
      <c r="DA591" s="23"/>
      <c r="DB591" s="23"/>
      <c r="DC591" s="23"/>
      <c r="DD591" s="23"/>
      <c r="DE591" s="23"/>
      <c r="DF591" s="23"/>
      <c r="DG591" s="23"/>
      <c r="DH591" s="23"/>
      <c r="DI591" s="23"/>
      <c r="DJ591" s="23"/>
      <c r="DK591" s="23"/>
      <c r="DL591" s="23"/>
      <c r="DM591" s="23"/>
      <c r="DN591" s="23"/>
      <c r="DO591" s="23"/>
      <c r="DP591" s="23"/>
      <c r="DQ591" s="23"/>
      <c r="DR591" s="23"/>
      <c r="DS591" s="23"/>
      <c r="DT591" s="23"/>
      <c r="DU591" s="23"/>
      <c r="DV591" s="23"/>
      <c r="DW591" s="23"/>
      <c r="DX591" s="23"/>
      <c r="DY591" s="23"/>
      <c r="DZ591" s="23"/>
      <c r="EA591" s="23"/>
      <c r="EB591" s="23"/>
      <c r="EC591" s="23"/>
      <c r="ED591" s="23"/>
      <c r="EE591" s="23"/>
      <c r="EF591" s="23"/>
      <c r="EG591" s="23"/>
      <c r="EH591" s="23"/>
      <c r="EI591" s="23"/>
      <c r="EJ591" s="23"/>
      <c r="EK591" s="23"/>
      <c r="EL591" s="23"/>
      <c r="EM591" s="23"/>
      <c r="EN591" s="23"/>
      <c r="EO591" s="23"/>
      <c r="EP591" s="23"/>
      <c r="EQ591" s="23"/>
      <c r="ER591" s="23"/>
      <c r="ES591" s="23"/>
      <c r="ET591" s="23"/>
      <c r="EU591" s="23"/>
      <c r="EV591" s="23"/>
      <c r="EW591" s="23"/>
      <c r="EX591" s="23"/>
      <c r="EY591" s="23"/>
      <c r="EZ591" s="23"/>
      <c r="FA591" s="23"/>
      <c r="FB591" s="23"/>
      <c r="FC591" s="23"/>
      <c r="FD591" s="23"/>
      <c r="FE591" s="23"/>
      <c r="FF591" s="23"/>
      <c r="FG591" s="23"/>
      <c r="FH591" s="23"/>
      <c r="FI591" s="23"/>
      <c r="FJ591" s="23"/>
      <c r="FK591" s="23"/>
      <c r="FL591" s="23"/>
      <c r="FM591" s="23"/>
      <c r="FN591" s="23"/>
      <c r="FO591" s="23"/>
      <c r="FP591" s="23"/>
      <c r="FQ591" s="23"/>
      <c r="FR591" s="23"/>
      <c r="FS591" s="23"/>
      <c r="FT591" s="23"/>
      <c r="FU591" s="23"/>
      <c r="FV591" s="23"/>
      <c r="FW591" s="23"/>
      <c r="FX591" s="23"/>
      <c r="FY591" s="23"/>
      <c r="FZ591" s="23"/>
      <c r="GA591" s="23"/>
      <c r="GB591" s="23"/>
      <c r="GC591" s="23"/>
      <c r="GD591" s="23"/>
      <c r="GE591" s="23"/>
      <c r="GF591" s="23"/>
      <c r="GG591" s="23"/>
      <c r="GH591" s="23"/>
      <c r="GI591" s="23"/>
      <c r="GJ591" s="23"/>
      <c r="GK591" s="23"/>
      <c r="GL591" s="23"/>
      <c r="GM591" s="23"/>
      <c r="GN591" s="23"/>
      <c r="GO591" s="23"/>
      <c r="GP591" s="23"/>
      <c r="GQ591" s="23"/>
      <c r="GR591" s="23"/>
      <c r="GS591" s="23"/>
      <c r="GT591" s="23"/>
      <c r="GU591" s="23"/>
      <c r="GV591" s="23"/>
      <c r="GW591" s="23"/>
      <c r="GX591" s="23"/>
      <c r="GY591" s="23"/>
      <c r="GZ591" s="23"/>
      <c r="HA591" s="23"/>
      <c r="HB591" s="23"/>
      <c r="HC591" s="23"/>
      <c r="HD591" s="23"/>
      <c r="HE591" s="23"/>
      <c r="HF591" s="23"/>
      <c r="HG591" s="23"/>
      <c r="HH591" s="23"/>
      <c r="HI591" s="23"/>
      <c r="HJ591" s="23"/>
      <c r="HK591" s="23"/>
    </row>
    <row r="592" spans="1:219" ht="13.9" customHeight="1">
      <c r="A592" s="392"/>
      <c r="B592" s="160"/>
      <c r="C592" s="161"/>
      <c r="D592" s="161"/>
      <c r="E592" s="255"/>
      <c r="F592" s="396">
        <v>0</v>
      </c>
      <c r="G592" s="181"/>
      <c r="H592" s="186"/>
      <c r="I592" s="162"/>
      <c r="J592" s="163"/>
      <c r="K592" s="164"/>
      <c r="L592" s="164"/>
      <c r="M592" s="187"/>
      <c r="N592" s="458"/>
      <c r="O592" s="463"/>
      <c r="P592" s="190"/>
      <c r="Q592" s="165"/>
      <c r="R592" s="166"/>
      <c r="S592" s="191"/>
      <c r="T592" s="195"/>
      <c r="U592" s="167"/>
      <c r="V592" s="196"/>
      <c r="W592" s="199">
        <f t="shared" si="128"/>
        <v>0</v>
      </c>
      <c r="X592" s="344">
        <f>IF(G592&gt;0,HLOOKUP(C592,'Utility Allowances'!$O$33:$S$34,2),0)</f>
        <v>0</v>
      </c>
      <c r="Y592" s="345">
        <f t="shared" si="129"/>
        <v>0</v>
      </c>
      <c r="Z592" s="168">
        <f t="shared" si="130"/>
        <v>0</v>
      </c>
      <c r="AA592" s="346">
        <f t="shared" si="131"/>
        <v>0</v>
      </c>
      <c r="AB592" s="344">
        <f>IF(Y592&gt;0,VLOOKUP($Y592,'Reference Data 2'!$B$7:$C$71,2),0)</f>
        <v>0</v>
      </c>
      <c r="AC592" s="347">
        <f t="shared" si="132"/>
        <v>0</v>
      </c>
      <c r="AD592" s="348">
        <f t="shared" si="133"/>
        <v>0</v>
      </c>
      <c r="AE592" s="349">
        <f>IF(Y592&gt;0,VLOOKUP($Y592,'Reference Data 2'!$B$9:$D$71,3),0)</f>
        <v>0</v>
      </c>
      <c r="AF592" s="347">
        <f t="shared" si="134"/>
        <v>0</v>
      </c>
      <c r="AG592" s="346">
        <f t="shared" si="135"/>
        <v>0</v>
      </c>
      <c r="AH592" s="350">
        <f t="shared" si="136"/>
        <v>0</v>
      </c>
      <c r="AI592" s="351">
        <f t="shared" si="137"/>
        <v>0</v>
      </c>
      <c r="AJ592" s="352">
        <f t="shared" si="138"/>
        <v>0</v>
      </c>
      <c r="AK592" s="349">
        <f>IF(AA592&gt;0,VLOOKUP(C592,'Reference Data 1'!$N$13:$O$17,2),0)</f>
        <v>0</v>
      </c>
      <c r="AL592" s="346">
        <f t="shared" si="139"/>
        <v>0</v>
      </c>
      <c r="AM592" s="353">
        <f t="shared" si="140"/>
        <v>0</v>
      </c>
      <c r="AN592" s="354">
        <f t="shared" si="141"/>
        <v>0</v>
      </c>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c r="BO592" s="23"/>
      <c r="BP592" s="23"/>
      <c r="BQ592" s="23"/>
      <c r="BR592" s="23"/>
      <c r="BS592" s="23"/>
      <c r="BT592" s="23"/>
      <c r="BU592" s="23"/>
      <c r="BV592" s="23"/>
      <c r="BW592" s="23"/>
      <c r="BX592" s="23"/>
      <c r="BY592" s="23"/>
      <c r="BZ592" s="23"/>
      <c r="CA592" s="23"/>
      <c r="CB592" s="23"/>
      <c r="CC592" s="23"/>
      <c r="CD592" s="23"/>
      <c r="CE592" s="23"/>
      <c r="CF592" s="23"/>
      <c r="CG592" s="23"/>
      <c r="CH592" s="23"/>
      <c r="CI592" s="23"/>
      <c r="CJ592" s="23"/>
      <c r="CK592" s="23"/>
      <c r="CL592" s="23"/>
      <c r="CM592" s="23"/>
      <c r="CN592" s="23"/>
      <c r="CO592" s="23"/>
      <c r="CP592" s="23"/>
      <c r="CQ592" s="23"/>
      <c r="CR592" s="23"/>
      <c r="CS592" s="23"/>
      <c r="CT592" s="23"/>
      <c r="CU592" s="23"/>
      <c r="CV592" s="23"/>
      <c r="CW592" s="23"/>
      <c r="CX592" s="23"/>
      <c r="CY592" s="23"/>
      <c r="CZ592" s="23"/>
      <c r="DA592" s="23"/>
      <c r="DB592" s="23"/>
      <c r="DC592" s="23"/>
      <c r="DD592" s="23"/>
      <c r="DE592" s="23"/>
      <c r="DF592" s="23"/>
      <c r="DG592" s="23"/>
      <c r="DH592" s="23"/>
      <c r="DI592" s="23"/>
      <c r="DJ592" s="23"/>
      <c r="DK592" s="23"/>
      <c r="DL592" s="23"/>
      <c r="DM592" s="23"/>
      <c r="DN592" s="23"/>
      <c r="DO592" s="23"/>
      <c r="DP592" s="23"/>
      <c r="DQ592" s="23"/>
      <c r="DR592" s="23"/>
      <c r="DS592" s="23"/>
      <c r="DT592" s="23"/>
      <c r="DU592" s="23"/>
      <c r="DV592" s="23"/>
      <c r="DW592" s="23"/>
      <c r="DX592" s="23"/>
      <c r="DY592" s="23"/>
      <c r="DZ592" s="23"/>
      <c r="EA592" s="23"/>
      <c r="EB592" s="23"/>
      <c r="EC592" s="23"/>
      <c r="ED592" s="23"/>
      <c r="EE592" s="23"/>
      <c r="EF592" s="23"/>
      <c r="EG592" s="23"/>
      <c r="EH592" s="23"/>
      <c r="EI592" s="23"/>
      <c r="EJ592" s="23"/>
      <c r="EK592" s="23"/>
      <c r="EL592" s="23"/>
      <c r="EM592" s="23"/>
      <c r="EN592" s="23"/>
      <c r="EO592" s="23"/>
      <c r="EP592" s="23"/>
      <c r="EQ592" s="23"/>
      <c r="ER592" s="23"/>
      <c r="ES592" s="23"/>
      <c r="ET592" s="23"/>
      <c r="EU592" s="23"/>
      <c r="EV592" s="23"/>
      <c r="EW592" s="23"/>
      <c r="EX592" s="23"/>
      <c r="EY592" s="23"/>
      <c r="EZ592" s="23"/>
      <c r="FA592" s="23"/>
      <c r="FB592" s="23"/>
      <c r="FC592" s="23"/>
      <c r="FD592" s="23"/>
      <c r="FE592" s="23"/>
      <c r="FF592" s="23"/>
      <c r="FG592" s="23"/>
      <c r="FH592" s="23"/>
      <c r="FI592" s="23"/>
      <c r="FJ592" s="23"/>
      <c r="FK592" s="23"/>
      <c r="FL592" s="23"/>
      <c r="FM592" s="23"/>
      <c r="FN592" s="23"/>
      <c r="FO592" s="23"/>
      <c r="FP592" s="23"/>
      <c r="FQ592" s="23"/>
      <c r="FR592" s="23"/>
      <c r="FS592" s="23"/>
      <c r="FT592" s="23"/>
      <c r="FU592" s="23"/>
      <c r="FV592" s="23"/>
      <c r="FW592" s="23"/>
      <c r="FX592" s="23"/>
      <c r="FY592" s="23"/>
      <c r="FZ592" s="23"/>
      <c r="GA592" s="23"/>
      <c r="GB592" s="23"/>
      <c r="GC592" s="23"/>
      <c r="GD592" s="23"/>
      <c r="GE592" s="23"/>
      <c r="GF592" s="23"/>
      <c r="GG592" s="23"/>
      <c r="GH592" s="23"/>
      <c r="GI592" s="23"/>
      <c r="GJ592" s="23"/>
      <c r="GK592" s="23"/>
      <c r="GL592" s="23"/>
      <c r="GM592" s="23"/>
      <c r="GN592" s="23"/>
      <c r="GO592" s="23"/>
      <c r="GP592" s="23"/>
      <c r="GQ592" s="23"/>
      <c r="GR592" s="23"/>
      <c r="GS592" s="23"/>
      <c r="GT592" s="23"/>
      <c r="GU592" s="23"/>
      <c r="GV592" s="23"/>
      <c r="GW592" s="23"/>
      <c r="GX592" s="23"/>
      <c r="GY592" s="23"/>
      <c r="GZ592" s="23"/>
      <c r="HA592" s="23"/>
      <c r="HB592" s="23"/>
      <c r="HC592" s="23"/>
      <c r="HD592" s="23"/>
      <c r="HE592" s="23"/>
      <c r="HF592" s="23"/>
      <c r="HG592" s="23"/>
      <c r="HH592" s="23"/>
      <c r="HI592" s="23"/>
      <c r="HJ592" s="23"/>
      <c r="HK592" s="23"/>
    </row>
    <row r="593" spans="1:219" ht="13.9" customHeight="1">
      <c r="A593" s="392"/>
      <c r="B593" s="160"/>
      <c r="C593" s="161"/>
      <c r="D593" s="161"/>
      <c r="E593" s="255"/>
      <c r="F593" s="396">
        <v>0</v>
      </c>
      <c r="G593" s="181"/>
      <c r="H593" s="186"/>
      <c r="I593" s="162"/>
      <c r="J593" s="163"/>
      <c r="K593" s="164"/>
      <c r="L593" s="164"/>
      <c r="M593" s="187"/>
      <c r="N593" s="458"/>
      <c r="O593" s="463"/>
      <c r="P593" s="190"/>
      <c r="Q593" s="165"/>
      <c r="R593" s="166"/>
      <c r="S593" s="191"/>
      <c r="T593" s="195"/>
      <c r="U593" s="167"/>
      <c r="V593" s="196"/>
      <c r="W593" s="199">
        <f t="shared" si="128"/>
        <v>0</v>
      </c>
      <c r="X593" s="344">
        <f>IF(G593&gt;0,HLOOKUP(C593,'Utility Allowances'!$O$33:$S$34,2),0)</f>
        <v>0</v>
      </c>
      <c r="Y593" s="345">
        <f t="shared" si="129"/>
        <v>0</v>
      </c>
      <c r="Z593" s="168">
        <f t="shared" si="130"/>
        <v>0</v>
      </c>
      <c r="AA593" s="346">
        <f t="shared" si="131"/>
        <v>0</v>
      </c>
      <c r="AB593" s="344">
        <f>IF(Y593&gt;0,VLOOKUP($Y593,'Reference Data 2'!$B$7:$C$71,2),0)</f>
        <v>0</v>
      </c>
      <c r="AC593" s="347">
        <f t="shared" si="132"/>
        <v>0</v>
      </c>
      <c r="AD593" s="348">
        <f t="shared" si="133"/>
        <v>0</v>
      </c>
      <c r="AE593" s="349">
        <f>IF(Y593&gt;0,VLOOKUP($Y593,'Reference Data 2'!$B$9:$D$71,3),0)</f>
        <v>0</v>
      </c>
      <c r="AF593" s="347">
        <f t="shared" si="134"/>
        <v>0</v>
      </c>
      <c r="AG593" s="346">
        <f t="shared" si="135"/>
        <v>0</v>
      </c>
      <c r="AH593" s="350">
        <f t="shared" si="136"/>
        <v>0</v>
      </c>
      <c r="AI593" s="351">
        <f t="shared" si="137"/>
        <v>0</v>
      </c>
      <c r="AJ593" s="352">
        <f t="shared" si="138"/>
        <v>0</v>
      </c>
      <c r="AK593" s="349">
        <f>IF(AA593&gt;0,VLOOKUP(C593,'Reference Data 1'!$N$13:$O$17,2),0)</f>
        <v>0</v>
      </c>
      <c r="AL593" s="346">
        <f t="shared" si="139"/>
        <v>0</v>
      </c>
      <c r="AM593" s="353">
        <f t="shared" si="140"/>
        <v>0</v>
      </c>
      <c r="AN593" s="354">
        <f t="shared" si="141"/>
        <v>0</v>
      </c>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c r="BO593" s="23"/>
      <c r="BP593" s="23"/>
      <c r="BQ593" s="23"/>
      <c r="BR593" s="23"/>
      <c r="BS593" s="23"/>
      <c r="BT593" s="23"/>
      <c r="BU593" s="23"/>
      <c r="BV593" s="23"/>
      <c r="BW593" s="23"/>
      <c r="BX593" s="23"/>
      <c r="BY593" s="23"/>
      <c r="BZ593" s="23"/>
      <c r="CA593" s="23"/>
      <c r="CB593" s="23"/>
      <c r="CC593" s="23"/>
      <c r="CD593" s="23"/>
      <c r="CE593" s="23"/>
      <c r="CF593" s="23"/>
      <c r="CG593" s="23"/>
      <c r="CH593" s="23"/>
      <c r="CI593" s="23"/>
      <c r="CJ593" s="23"/>
      <c r="CK593" s="23"/>
      <c r="CL593" s="23"/>
      <c r="CM593" s="23"/>
      <c r="CN593" s="23"/>
      <c r="CO593" s="23"/>
      <c r="CP593" s="23"/>
      <c r="CQ593" s="23"/>
      <c r="CR593" s="23"/>
      <c r="CS593" s="23"/>
      <c r="CT593" s="23"/>
      <c r="CU593" s="23"/>
      <c r="CV593" s="23"/>
      <c r="CW593" s="23"/>
      <c r="CX593" s="23"/>
      <c r="CY593" s="23"/>
      <c r="CZ593" s="23"/>
      <c r="DA593" s="23"/>
      <c r="DB593" s="23"/>
      <c r="DC593" s="23"/>
      <c r="DD593" s="23"/>
      <c r="DE593" s="23"/>
      <c r="DF593" s="23"/>
      <c r="DG593" s="23"/>
      <c r="DH593" s="23"/>
      <c r="DI593" s="23"/>
      <c r="DJ593" s="23"/>
      <c r="DK593" s="23"/>
      <c r="DL593" s="23"/>
      <c r="DM593" s="23"/>
      <c r="DN593" s="23"/>
      <c r="DO593" s="23"/>
      <c r="DP593" s="23"/>
      <c r="DQ593" s="23"/>
      <c r="DR593" s="23"/>
      <c r="DS593" s="23"/>
      <c r="DT593" s="23"/>
      <c r="DU593" s="23"/>
      <c r="DV593" s="23"/>
      <c r="DW593" s="23"/>
      <c r="DX593" s="23"/>
      <c r="DY593" s="23"/>
      <c r="DZ593" s="23"/>
      <c r="EA593" s="23"/>
      <c r="EB593" s="23"/>
      <c r="EC593" s="23"/>
      <c r="ED593" s="23"/>
      <c r="EE593" s="23"/>
      <c r="EF593" s="23"/>
      <c r="EG593" s="23"/>
      <c r="EH593" s="23"/>
      <c r="EI593" s="23"/>
      <c r="EJ593" s="23"/>
      <c r="EK593" s="23"/>
      <c r="EL593" s="23"/>
      <c r="EM593" s="23"/>
      <c r="EN593" s="23"/>
      <c r="EO593" s="23"/>
      <c r="EP593" s="23"/>
      <c r="EQ593" s="23"/>
      <c r="ER593" s="23"/>
      <c r="ES593" s="23"/>
      <c r="ET593" s="23"/>
      <c r="EU593" s="23"/>
      <c r="EV593" s="23"/>
      <c r="EW593" s="23"/>
      <c r="EX593" s="23"/>
      <c r="EY593" s="23"/>
      <c r="EZ593" s="23"/>
      <c r="FA593" s="23"/>
      <c r="FB593" s="23"/>
      <c r="FC593" s="23"/>
      <c r="FD593" s="23"/>
      <c r="FE593" s="23"/>
      <c r="FF593" s="23"/>
      <c r="FG593" s="23"/>
      <c r="FH593" s="23"/>
      <c r="FI593" s="23"/>
      <c r="FJ593" s="23"/>
      <c r="FK593" s="23"/>
      <c r="FL593" s="23"/>
      <c r="FM593" s="23"/>
      <c r="FN593" s="23"/>
      <c r="FO593" s="23"/>
      <c r="FP593" s="23"/>
      <c r="FQ593" s="23"/>
      <c r="FR593" s="23"/>
      <c r="FS593" s="23"/>
      <c r="FT593" s="23"/>
      <c r="FU593" s="23"/>
      <c r="FV593" s="23"/>
      <c r="FW593" s="23"/>
      <c r="FX593" s="23"/>
      <c r="FY593" s="23"/>
      <c r="FZ593" s="23"/>
      <c r="GA593" s="23"/>
      <c r="GB593" s="23"/>
      <c r="GC593" s="23"/>
      <c r="GD593" s="23"/>
      <c r="GE593" s="23"/>
      <c r="GF593" s="23"/>
      <c r="GG593" s="23"/>
      <c r="GH593" s="23"/>
      <c r="GI593" s="23"/>
      <c r="GJ593" s="23"/>
      <c r="GK593" s="23"/>
      <c r="GL593" s="23"/>
      <c r="GM593" s="23"/>
      <c r="GN593" s="23"/>
      <c r="GO593" s="23"/>
      <c r="GP593" s="23"/>
      <c r="GQ593" s="23"/>
      <c r="GR593" s="23"/>
      <c r="GS593" s="23"/>
      <c r="GT593" s="23"/>
      <c r="GU593" s="23"/>
      <c r="GV593" s="23"/>
      <c r="GW593" s="23"/>
      <c r="GX593" s="23"/>
      <c r="GY593" s="23"/>
      <c r="GZ593" s="23"/>
      <c r="HA593" s="23"/>
      <c r="HB593" s="23"/>
      <c r="HC593" s="23"/>
      <c r="HD593" s="23"/>
      <c r="HE593" s="23"/>
      <c r="HF593" s="23"/>
      <c r="HG593" s="23"/>
      <c r="HH593" s="23"/>
      <c r="HI593" s="23"/>
      <c r="HJ593" s="23"/>
      <c r="HK593" s="23"/>
    </row>
    <row r="594" spans="1:219" ht="13.9" customHeight="1">
      <c r="A594" s="392"/>
      <c r="B594" s="160"/>
      <c r="C594" s="161"/>
      <c r="D594" s="161"/>
      <c r="E594" s="255"/>
      <c r="F594" s="396">
        <v>0</v>
      </c>
      <c r="G594" s="181"/>
      <c r="H594" s="186"/>
      <c r="I594" s="162"/>
      <c r="J594" s="163"/>
      <c r="K594" s="164"/>
      <c r="L594" s="164"/>
      <c r="M594" s="187"/>
      <c r="N594" s="458"/>
      <c r="O594" s="463"/>
      <c r="P594" s="190"/>
      <c r="Q594" s="165"/>
      <c r="R594" s="166"/>
      <c r="S594" s="191"/>
      <c r="T594" s="195"/>
      <c r="U594" s="167"/>
      <c r="V594" s="196"/>
      <c r="W594" s="199">
        <f t="shared" si="128"/>
        <v>0</v>
      </c>
      <c r="X594" s="344">
        <f>IF(G594&gt;0,HLOOKUP(C594,'Utility Allowances'!$O$33:$S$34,2),0)</f>
        <v>0</v>
      </c>
      <c r="Y594" s="345">
        <f t="shared" si="129"/>
        <v>0</v>
      </c>
      <c r="Z594" s="168">
        <f t="shared" si="130"/>
        <v>0</v>
      </c>
      <c r="AA594" s="346">
        <f t="shared" si="131"/>
        <v>0</v>
      </c>
      <c r="AB594" s="344">
        <f>IF(Y594&gt;0,VLOOKUP($Y594,'Reference Data 2'!$B$7:$C$71,2),0)</f>
        <v>0</v>
      </c>
      <c r="AC594" s="347">
        <f t="shared" si="132"/>
        <v>0</v>
      </c>
      <c r="AD594" s="348">
        <f t="shared" si="133"/>
        <v>0</v>
      </c>
      <c r="AE594" s="349">
        <f>IF(Y594&gt;0,VLOOKUP($Y594,'Reference Data 2'!$B$9:$D$71,3),0)</f>
        <v>0</v>
      </c>
      <c r="AF594" s="347">
        <f t="shared" si="134"/>
        <v>0</v>
      </c>
      <c r="AG594" s="346">
        <f t="shared" si="135"/>
        <v>0</v>
      </c>
      <c r="AH594" s="350">
        <f t="shared" si="136"/>
        <v>0</v>
      </c>
      <c r="AI594" s="351">
        <f t="shared" si="137"/>
        <v>0</v>
      </c>
      <c r="AJ594" s="352">
        <f t="shared" si="138"/>
        <v>0</v>
      </c>
      <c r="AK594" s="349">
        <f>IF(AA594&gt;0,VLOOKUP(C594,'Reference Data 1'!$N$13:$O$17,2),0)</f>
        <v>0</v>
      </c>
      <c r="AL594" s="346">
        <f t="shared" si="139"/>
        <v>0</v>
      </c>
      <c r="AM594" s="353">
        <f t="shared" si="140"/>
        <v>0</v>
      </c>
      <c r="AN594" s="354">
        <f t="shared" si="141"/>
        <v>0</v>
      </c>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c r="BU594" s="23"/>
      <c r="BV594" s="23"/>
      <c r="BW594" s="23"/>
      <c r="BX594" s="23"/>
      <c r="BY594" s="23"/>
      <c r="BZ594" s="23"/>
      <c r="CA594" s="23"/>
      <c r="CB594" s="23"/>
      <c r="CC594" s="23"/>
      <c r="CD594" s="23"/>
      <c r="CE594" s="23"/>
      <c r="CF594" s="23"/>
      <c r="CG594" s="23"/>
      <c r="CH594" s="23"/>
      <c r="CI594" s="23"/>
      <c r="CJ594" s="23"/>
      <c r="CK594" s="23"/>
      <c r="CL594" s="23"/>
      <c r="CM594" s="23"/>
      <c r="CN594" s="23"/>
      <c r="CO594" s="23"/>
      <c r="CP594" s="23"/>
      <c r="CQ594" s="23"/>
      <c r="CR594" s="23"/>
      <c r="CS594" s="23"/>
      <c r="CT594" s="23"/>
      <c r="CU594" s="23"/>
      <c r="CV594" s="23"/>
      <c r="CW594" s="23"/>
      <c r="CX594" s="23"/>
      <c r="CY594" s="23"/>
      <c r="CZ594" s="23"/>
      <c r="DA594" s="23"/>
      <c r="DB594" s="23"/>
      <c r="DC594" s="23"/>
      <c r="DD594" s="23"/>
      <c r="DE594" s="23"/>
      <c r="DF594" s="23"/>
      <c r="DG594" s="23"/>
      <c r="DH594" s="23"/>
      <c r="DI594" s="23"/>
      <c r="DJ594" s="23"/>
      <c r="DK594" s="23"/>
      <c r="DL594" s="23"/>
      <c r="DM594" s="23"/>
      <c r="DN594" s="23"/>
      <c r="DO594" s="23"/>
      <c r="DP594" s="23"/>
      <c r="DQ594" s="23"/>
      <c r="DR594" s="23"/>
      <c r="DS594" s="23"/>
      <c r="DT594" s="23"/>
      <c r="DU594" s="23"/>
      <c r="DV594" s="23"/>
      <c r="DW594" s="23"/>
      <c r="DX594" s="23"/>
      <c r="DY594" s="23"/>
      <c r="DZ594" s="23"/>
      <c r="EA594" s="23"/>
      <c r="EB594" s="23"/>
      <c r="EC594" s="23"/>
      <c r="ED594" s="23"/>
      <c r="EE594" s="23"/>
      <c r="EF594" s="23"/>
      <c r="EG594" s="23"/>
      <c r="EH594" s="23"/>
      <c r="EI594" s="23"/>
      <c r="EJ594" s="23"/>
      <c r="EK594" s="23"/>
      <c r="EL594" s="23"/>
      <c r="EM594" s="23"/>
      <c r="EN594" s="23"/>
      <c r="EO594" s="23"/>
      <c r="EP594" s="23"/>
      <c r="EQ594" s="23"/>
      <c r="ER594" s="23"/>
      <c r="ES594" s="23"/>
      <c r="ET594" s="23"/>
      <c r="EU594" s="23"/>
      <c r="EV594" s="23"/>
      <c r="EW594" s="23"/>
      <c r="EX594" s="23"/>
      <c r="EY594" s="23"/>
      <c r="EZ594" s="23"/>
      <c r="FA594" s="23"/>
      <c r="FB594" s="23"/>
      <c r="FC594" s="23"/>
      <c r="FD594" s="23"/>
      <c r="FE594" s="23"/>
      <c r="FF594" s="23"/>
      <c r="FG594" s="23"/>
      <c r="FH594" s="23"/>
      <c r="FI594" s="23"/>
      <c r="FJ594" s="23"/>
      <c r="FK594" s="23"/>
      <c r="FL594" s="23"/>
      <c r="FM594" s="23"/>
      <c r="FN594" s="23"/>
      <c r="FO594" s="23"/>
      <c r="FP594" s="23"/>
      <c r="FQ594" s="23"/>
      <c r="FR594" s="23"/>
      <c r="FS594" s="23"/>
      <c r="FT594" s="23"/>
      <c r="FU594" s="23"/>
      <c r="FV594" s="23"/>
      <c r="FW594" s="23"/>
      <c r="FX594" s="23"/>
      <c r="FY594" s="23"/>
      <c r="FZ594" s="23"/>
      <c r="GA594" s="23"/>
      <c r="GB594" s="23"/>
      <c r="GC594" s="23"/>
      <c r="GD594" s="23"/>
      <c r="GE594" s="23"/>
      <c r="GF594" s="23"/>
      <c r="GG594" s="23"/>
      <c r="GH594" s="23"/>
      <c r="GI594" s="23"/>
      <c r="GJ594" s="23"/>
      <c r="GK594" s="23"/>
      <c r="GL594" s="23"/>
      <c r="GM594" s="23"/>
      <c r="GN594" s="23"/>
      <c r="GO594" s="23"/>
      <c r="GP594" s="23"/>
      <c r="GQ594" s="23"/>
      <c r="GR594" s="23"/>
      <c r="GS594" s="23"/>
      <c r="GT594" s="23"/>
      <c r="GU594" s="23"/>
      <c r="GV594" s="23"/>
      <c r="GW594" s="23"/>
      <c r="GX594" s="23"/>
      <c r="GY594" s="23"/>
      <c r="GZ594" s="23"/>
      <c r="HA594" s="23"/>
      <c r="HB594" s="23"/>
      <c r="HC594" s="23"/>
      <c r="HD594" s="23"/>
      <c r="HE594" s="23"/>
      <c r="HF594" s="23"/>
      <c r="HG594" s="23"/>
      <c r="HH594" s="23"/>
      <c r="HI594" s="23"/>
      <c r="HJ594" s="23"/>
      <c r="HK594" s="23"/>
    </row>
    <row r="595" spans="1:219" ht="13.9" customHeight="1">
      <c r="A595" s="392"/>
      <c r="B595" s="160"/>
      <c r="C595" s="161"/>
      <c r="D595" s="161"/>
      <c r="E595" s="255"/>
      <c r="F595" s="396">
        <v>0</v>
      </c>
      <c r="G595" s="181"/>
      <c r="H595" s="186"/>
      <c r="I595" s="162"/>
      <c r="J595" s="163"/>
      <c r="K595" s="164"/>
      <c r="L595" s="164"/>
      <c r="M595" s="187"/>
      <c r="N595" s="458"/>
      <c r="O595" s="463"/>
      <c r="P595" s="190"/>
      <c r="Q595" s="165"/>
      <c r="R595" s="166"/>
      <c r="S595" s="191"/>
      <c r="T595" s="195"/>
      <c r="U595" s="167"/>
      <c r="V595" s="196"/>
      <c r="W595" s="199">
        <f t="shared" si="128"/>
        <v>0</v>
      </c>
      <c r="X595" s="344">
        <f>IF(G595&gt;0,HLOOKUP(C595,'Utility Allowances'!$O$33:$S$34,2),0)</f>
        <v>0</v>
      </c>
      <c r="Y595" s="345">
        <f t="shared" si="129"/>
        <v>0</v>
      </c>
      <c r="Z595" s="168">
        <f t="shared" si="130"/>
        <v>0</v>
      </c>
      <c r="AA595" s="346">
        <f t="shared" si="131"/>
        <v>0</v>
      </c>
      <c r="AB595" s="344">
        <f>IF(Y595&gt;0,VLOOKUP($Y595,'Reference Data 2'!$B$7:$C$71,2),0)</f>
        <v>0</v>
      </c>
      <c r="AC595" s="347">
        <f t="shared" si="132"/>
        <v>0</v>
      </c>
      <c r="AD595" s="348">
        <f t="shared" si="133"/>
        <v>0</v>
      </c>
      <c r="AE595" s="349">
        <f>IF(Y595&gt;0,VLOOKUP($Y595,'Reference Data 2'!$B$9:$D$71,3),0)</f>
        <v>0</v>
      </c>
      <c r="AF595" s="347">
        <f t="shared" si="134"/>
        <v>0</v>
      </c>
      <c r="AG595" s="346">
        <f t="shared" si="135"/>
        <v>0</v>
      </c>
      <c r="AH595" s="350">
        <f t="shared" si="136"/>
        <v>0</v>
      </c>
      <c r="AI595" s="351">
        <f t="shared" si="137"/>
        <v>0</v>
      </c>
      <c r="AJ595" s="352">
        <f t="shared" si="138"/>
        <v>0</v>
      </c>
      <c r="AK595" s="349">
        <f>IF(AA595&gt;0,VLOOKUP(C595,'Reference Data 1'!$N$13:$O$17,2),0)</f>
        <v>0</v>
      </c>
      <c r="AL595" s="346">
        <f t="shared" si="139"/>
        <v>0</v>
      </c>
      <c r="AM595" s="353">
        <f t="shared" si="140"/>
        <v>0</v>
      </c>
      <c r="AN595" s="354">
        <f t="shared" si="141"/>
        <v>0</v>
      </c>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c r="BO595" s="23"/>
      <c r="BP595" s="23"/>
      <c r="BQ595" s="23"/>
      <c r="BR595" s="23"/>
      <c r="BS595" s="23"/>
      <c r="BT595" s="23"/>
      <c r="BU595" s="23"/>
      <c r="BV595" s="23"/>
      <c r="BW595" s="23"/>
      <c r="BX595" s="23"/>
      <c r="BY595" s="23"/>
      <c r="BZ595" s="23"/>
      <c r="CA595" s="23"/>
      <c r="CB595" s="23"/>
      <c r="CC595" s="23"/>
      <c r="CD595" s="23"/>
      <c r="CE595" s="23"/>
      <c r="CF595" s="23"/>
      <c r="CG595" s="23"/>
      <c r="CH595" s="23"/>
      <c r="CI595" s="23"/>
      <c r="CJ595" s="23"/>
      <c r="CK595" s="23"/>
      <c r="CL595" s="23"/>
      <c r="CM595" s="23"/>
      <c r="CN595" s="23"/>
      <c r="CO595" s="23"/>
      <c r="CP595" s="23"/>
      <c r="CQ595" s="23"/>
      <c r="CR595" s="23"/>
      <c r="CS595" s="23"/>
      <c r="CT595" s="23"/>
      <c r="CU595" s="23"/>
      <c r="CV595" s="23"/>
      <c r="CW595" s="23"/>
      <c r="CX595" s="23"/>
      <c r="CY595" s="23"/>
      <c r="CZ595" s="23"/>
      <c r="DA595" s="23"/>
      <c r="DB595" s="23"/>
      <c r="DC595" s="23"/>
      <c r="DD595" s="23"/>
      <c r="DE595" s="23"/>
      <c r="DF595" s="23"/>
      <c r="DG595" s="23"/>
      <c r="DH595" s="23"/>
      <c r="DI595" s="23"/>
      <c r="DJ595" s="23"/>
      <c r="DK595" s="23"/>
      <c r="DL595" s="23"/>
      <c r="DM595" s="23"/>
      <c r="DN595" s="23"/>
      <c r="DO595" s="23"/>
      <c r="DP595" s="23"/>
      <c r="DQ595" s="23"/>
      <c r="DR595" s="23"/>
      <c r="DS595" s="23"/>
      <c r="DT595" s="23"/>
      <c r="DU595" s="23"/>
      <c r="DV595" s="23"/>
      <c r="DW595" s="23"/>
      <c r="DX595" s="23"/>
      <c r="DY595" s="23"/>
      <c r="DZ595" s="23"/>
      <c r="EA595" s="23"/>
      <c r="EB595" s="23"/>
      <c r="EC595" s="23"/>
      <c r="ED595" s="23"/>
      <c r="EE595" s="23"/>
      <c r="EF595" s="23"/>
      <c r="EG595" s="23"/>
      <c r="EH595" s="23"/>
      <c r="EI595" s="23"/>
      <c r="EJ595" s="23"/>
      <c r="EK595" s="23"/>
      <c r="EL595" s="23"/>
      <c r="EM595" s="23"/>
      <c r="EN595" s="23"/>
      <c r="EO595" s="23"/>
      <c r="EP595" s="23"/>
      <c r="EQ595" s="23"/>
      <c r="ER595" s="23"/>
      <c r="ES595" s="23"/>
      <c r="ET595" s="23"/>
      <c r="EU595" s="23"/>
      <c r="EV595" s="23"/>
      <c r="EW595" s="23"/>
      <c r="EX595" s="23"/>
      <c r="EY595" s="23"/>
      <c r="EZ595" s="23"/>
      <c r="FA595" s="23"/>
      <c r="FB595" s="23"/>
      <c r="FC595" s="23"/>
      <c r="FD595" s="23"/>
      <c r="FE595" s="23"/>
      <c r="FF595" s="23"/>
      <c r="FG595" s="23"/>
      <c r="FH595" s="23"/>
      <c r="FI595" s="23"/>
      <c r="FJ595" s="23"/>
      <c r="FK595" s="23"/>
      <c r="FL595" s="23"/>
      <c r="FM595" s="23"/>
      <c r="FN595" s="23"/>
      <c r="FO595" s="23"/>
      <c r="FP595" s="23"/>
      <c r="FQ595" s="23"/>
      <c r="FR595" s="23"/>
      <c r="FS595" s="23"/>
      <c r="FT595" s="23"/>
      <c r="FU595" s="23"/>
      <c r="FV595" s="23"/>
      <c r="FW595" s="23"/>
      <c r="FX595" s="23"/>
      <c r="FY595" s="23"/>
      <c r="FZ595" s="23"/>
      <c r="GA595" s="23"/>
      <c r="GB595" s="23"/>
      <c r="GC595" s="23"/>
      <c r="GD595" s="23"/>
      <c r="GE595" s="23"/>
      <c r="GF595" s="23"/>
      <c r="GG595" s="23"/>
      <c r="GH595" s="23"/>
      <c r="GI595" s="23"/>
      <c r="GJ595" s="23"/>
      <c r="GK595" s="23"/>
      <c r="GL595" s="23"/>
      <c r="GM595" s="23"/>
      <c r="GN595" s="23"/>
      <c r="GO595" s="23"/>
      <c r="GP595" s="23"/>
      <c r="GQ595" s="23"/>
      <c r="GR595" s="23"/>
      <c r="GS595" s="23"/>
      <c r="GT595" s="23"/>
      <c r="GU595" s="23"/>
      <c r="GV595" s="23"/>
      <c r="GW595" s="23"/>
      <c r="GX595" s="23"/>
      <c r="GY595" s="23"/>
      <c r="GZ595" s="23"/>
      <c r="HA595" s="23"/>
      <c r="HB595" s="23"/>
      <c r="HC595" s="23"/>
      <c r="HD595" s="23"/>
      <c r="HE595" s="23"/>
      <c r="HF595" s="23"/>
      <c r="HG595" s="23"/>
      <c r="HH595" s="23"/>
      <c r="HI595" s="23"/>
      <c r="HJ595" s="23"/>
      <c r="HK595" s="23"/>
    </row>
    <row r="596" spans="1:219" ht="13.9" customHeight="1">
      <c r="A596" s="392"/>
      <c r="B596" s="160"/>
      <c r="C596" s="161"/>
      <c r="D596" s="161"/>
      <c r="E596" s="255"/>
      <c r="F596" s="396">
        <v>0</v>
      </c>
      <c r="G596" s="181"/>
      <c r="H596" s="186"/>
      <c r="I596" s="162"/>
      <c r="J596" s="163"/>
      <c r="K596" s="164"/>
      <c r="L596" s="164"/>
      <c r="M596" s="187"/>
      <c r="N596" s="458"/>
      <c r="O596" s="463"/>
      <c r="P596" s="190"/>
      <c r="Q596" s="165"/>
      <c r="R596" s="166"/>
      <c r="S596" s="191"/>
      <c r="T596" s="195"/>
      <c r="U596" s="167"/>
      <c r="V596" s="196"/>
      <c r="W596" s="199">
        <f t="shared" si="128"/>
        <v>0</v>
      </c>
      <c r="X596" s="344">
        <f>IF(G596&gt;0,HLOOKUP(C596,'Utility Allowances'!$O$33:$S$34,2),0)</f>
        <v>0</v>
      </c>
      <c r="Y596" s="345">
        <f t="shared" si="129"/>
        <v>0</v>
      </c>
      <c r="Z596" s="168">
        <f t="shared" si="130"/>
        <v>0</v>
      </c>
      <c r="AA596" s="346">
        <f t="shared" si="131"/>
        <v>0</v>
      </c>
      <c r="AB596" s="344">
        <f>IF(Y596&gt;0,VLOOKUP($Y596,'Reference Data 2'!$B$7:$C$71,2),0)</f>
        <v>0</v>
      </c>
      <c r="AC596" s="347">
        <f t="shared" si="132"/>
        <v>0</v>
      </c>
      <c r="AD596" s="348">
        <f t="shared" si="133"/>
        <v>0</v>
      </c>
      <c r="AE596" s="349">
        <f>IF(Y596&gt;0,VLOOKUP($Y596,'Reference Data 2'!$B$9:$D$71,3),0)</f>
        <v>0</v>
      </c>
      <c r="AF596" s="347">
        <f t="shared" si="134"/>
        <v>0</v>
      </c>
      <c r="AG596" s="346">
        <f t="shared" si="135"/>
        <v>0</v>
      </c>
      <c r="AH596" s="350">
        <f t="shared" si="136"/>
        <v>0</v>
      </c>
      <c r="AI596" s="351">
        <f t="shared" si="137"/>
        <v>0</v>
      </c>
      <c r="AJ596" s="352">
        <f t="shared" si="138"/>
        <v>0</v>
      </c>
      <c r="AK596" s="349">
        <f>IF(AA596&gt;0,VLOOKUP(C596,'Reference Data 1'!$N$13:$O$17,2),0)</f>
        <v>0</v>
      </c>
      <c r="AL596" s="346">
        <f t="shared" si="139"/>
        <v>0</v>
      </c>
      <c r="AM596" s="353">
        <f t="shared" si="140"/>
        <v>0</v>
      </c>
      <c r="AN596" s="354">
        <f t="shared" si="141"/>
        <v>0</v>
      </c>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c r="BU596" s="23"/>
      <c r="BV596" s="23"/>
      <c r="BW596" s="23"/>
      <c r="BX596" s="23"/>
      <c r="BY596" s="23"/>
      <c r="BZ596" s="23"/>
      <c r="CA596" s="23"/>
      <c r="CB596" s="23"/>
      <c r="CC596" s="23"/>
      <c r="CD596" s="23"/>
      <c r="CE596" s="23"/>
      <c r="CF596" s="23"/>
      <c r="CG596" s="23"/>
      <c r="CH596" s="23"/>
      <c r="CI596" s="23"/>
      <c r="CJ596" s="23"/>
      <c r="CK596" s="23"/>
      <c r="CL596" s="23"/>
      <c r="CM596" s="23"/>
      <c r="CN596" s="23"/>
      <c r="CO596" s="23"/>
      <c r="CP596" s="23"/>
      <c r="CQ596" s="23"/>
      <c r="CR596" s="23"/>
      <c r="CS596" s="23"/>
      <c r="CT596" s="23"/>
      <c r="CU596" s="23"/>
      <c r="CV596" s="23"/>
      <c r="CW596" s="23"/>
      <c r="CX596" s="23"/>
      <c r="CY596" s="23"/>
      <c r="CZ596" s="23"/>
      <c r="DA596" s="23"/>
      <c r="DB596" s="23"/>
      <c r="DC596" s="23"/>
      <c r="DD596" s="23"/>
      <c r="DE596" s="23"/>
      <c r="DF596" s="23"/>
      <c r="DG596" s="23"/>
      <c r="DH596" s="23"/>
      <c r="DI596" s="23"/>
      <c r="DJ596" s="23"/>
      <c r="DK596" s="23"/>
      <c r="DL596" s="23"/>
      <c r="DM596" s="23"/>
      <c r="DN596" s="23"/>
      <c r="DO596" s="23"/>
      <c r="DP596" s="23"/>
      <c r="DQ596" s="23"/>
      <c r="DR596" s="23"/>
      <c r="DS596" s="23"/>
      <c r="DT596" s="23"/>
      <c r="DU596" s="23"/>
      <c r="DV596" s="23"/>
      <c r="DW596" s="23"/>
      <c r="DX596" s="23"/>
      <c r="DY596" s="23"/>
      <c r="DZ596" s="23"/>
      <c r="EA596" s="23"/>
      <c r="EB596" s="23"/>
      <c r="EC596" s="23"/>
      <c r="ED596" s="23"/>
      <c r="EE596" s="23"/>
      <c r="EF596" s="23"/>
      <c r="EG596" s="23"/>
      <c r="EH596" s="23"/>
      <c r="EI596" s="23"/>
      <c r="EJ596" s="23"/>
      <c r="EK596" s="23"/>
      <c r="EL596" s="23"/>
      <c r="EM596" s="23"/>
      <c r="EN596" s="23"/>
      <c r="EO596" s="23"/>
      <c r="EP596" s="23"/>
      <c r="EQ596" s="23"/>
      <c r="ER596" s="23"/>
      <c r="ES596" s="23"/>
      <c r="ET596" s="23"/>
      <c r="EU596" s="23"/>
      <c r="EV596" s="23"/>
      <c r="EW596" s="23"/>
      <c r="EX596" s="23"/>
      <c r="EY596" s="23"/>
      <c r="EZ596" s="23"/>
      <c r="FA596" s="23"/>
      <c r="FB596" s="23"/>
      <c r="FC596" s="23"/>
      <c r="FD596" s="23"/>
      <c r="FE596" s="23"/>
      <c r="FF596" s="23"/>
      <c r="FG596" s="23"/>
      <c r="FH596" s="23"/>
      <c r="FI596" s="23"/>
      <c r="FJ596" s="23"/>
      <c r="FK596" s="23"/>
      <c r="FL596" s="23"/>
      <c r="FM596" s="23"/>
      <c r="FN596" s="23"/>
      <c r="FO596" s="23"/>
      <c r="FP596" s="23"/>
      <c r="FQ596" s="23"/>
      <c r="FR596" s="23"/>
      <c r="FS596" s="23"/>
      <c r="FT596" s="23"/>
      <c r="FU596" s="23"/>
      <c r="FV596" s="23"/>
      <c r="FW596" s="23"/>
      <c r="FX596" s="23"/>
      <c r="FY596" s="23"/>
      <c r="FZ596" s="23"/>
      <c r="GA596" s="23"/>
      <c r="GB596" s="23"/>
      <c r="GC596" s="23"/>
      <c r="GD596" s="23"/>
      <c r="GE596" s="23"/>
      <c r="GF596" s="23"/>
      <c r="GG596" s="23"/>
      <c r="GH596" s="23"/>
      <c r="GI596" s="23"/>
      <c r="GJ596" s="23"/>
      <c r="GK596" s="23"/>
      <c r="GL596" s="23"/>
      <c r="GM596" s="23"/>
      <c r="GN596" s="23"/>
      <c r="GO596" s="23"/>
      <c r="GP596" s="23"/>
      <c r="GQ596" s="23"/>
      <c r="GR596" s="23"/>
      <c r="GS596" s="23"/>
      <c r="GT596" s="23"/>
      <c r="GU596" s="23"/>
      <c r="GV596" s="23"/>
      <c r="GW596" s="23"/>
      <c r="GX596" s="23"/>
      <c r="GY596" s="23"/>
      <c r="GZ596" s="23"/>
      <c r="HA596" s="23"/>
      <c r="HB596" s="23"/>
      <c r="HC596" s="23"/>
      <c r="HD596" s="23"/>
      <c r="HE596" s="23"/>
      <c r="HF596" s="23"/>
      <c r="HG596" s="23"/>
      <c r="HH596" s="23"/>
      <c r="HI596" s="23"/>
      <c r="HJ596" s="23"/>
      <c r="HK596" s="23"/>
    </row>
    <row r="597" spans="1:219" ht="13.9" customHeight="1">
      <c r="A597" s="392"/>
      <c r="B597" s="160"/>
      <c r="C597" s="161"/>
      <c r="D597" s="161"/>
      <c r="E597" s="255"/>
      <c r="F597" s="396">
        <v>0</v>
      </c>
      <c r="G597" s="181"/>
      <c r="H597" s="186"/>
      <c r="I597" s="162"/>
      <c r="J597" s="163"/>
      <c r="K597" s="164"/>
      <c r="L597" s="164"/>
      <c r="M597" s="187"/>
      <c r="N597" s="458"/>
      <c r="O597" s="463"/>
      <c r="P597" s="190"/>
      <c r="Q597" s="165"/>
      <c r="R597" s="166"/>
      <c r="S597" s="191"/>
      <c r="T597" s="195"/>
      <c r="U597" s="167"/>
      <c r="V597" s="196"/>
      <c r="W597" s="199">
        <f t="shared" si="128"/>
        <v>0</v>
      </c>
      <c r="X597" s="344">
        <f>IF(G597&gt;0,HLOOKUP(C597,'Utility Allowances'!$O$33:$S$34,2),0)</f>
        <v>0</v>
      </c>
      <c r="Y597" s="345">
        <f t="shared" si="129"/>
        <v>0</v>
      </c>
      <c r="Z597" s="168">
        <f t="shared" si="130"/>
        <v>0</v>
      </c>
      <c r="AA597" s="346">
        <f t="shared" si="131"/>
        <v>0</v>
      </c>
      <c r="AB597" s="344">
        <f>IF(Y597&gt;0,VLOOKUP($Y597,'Reference Data 2'!$B$7:$C$71,2),0)</f>
        <v>0</v>
      </c>
      <c r="AC597" s="347">
        <f t="shared" si="132"/>
        <v>0</v>
      </c>
      <c r="AD597" s="348">
        <f t="shared" si="133"/>
        <v>0</v>
      </c>
      <c r="AE597" s="349">
        <f>IF(Y597&gt;0,VLOOKUP($Y597,'Reference Data 2'!$B$9:$D$71,3),0)</f>
        <v>0</v>
      </c>
      <c r="AF597" s="347">
        <f t="shared" si="134"/>
        <v>0</v>
      </c>
      <c r="AG597" s="346">
        <f t="shared" si="135"/>
        <v>0</v>
      </c>
      <c r="AH597" s="350">
        <f t="shared" si="136"/>
        <v>0</v>
      </c>
      <c r="AI597" s="351">
        <f t="shared" si="137"/>
        <v>0</v>
      </c>
      <c r="AJ597" s="352">
        <f t="shared" si="138"/>
        <v>0</v>
      </c>
      <c r="AK597" s="349">
        <f>IF(AA597&gt;0,VLOOKUP(C597,'Reference Data 1'!$N$13:$O$17,2),0)</f>
        <v>0</v>
      </c>
      <c r="AL597" s="346">
        <f t="shared" si="139"/>
        <v>0</v>
      </c>
      <c r="AM597" s="353">
        <f t="shared" si="140"/>
        <v>0</v>
      </c>
      <c r="AN597" s="354">
        <f t="shared" si="141"/>
        <v>0</v>
      </c>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c r="BO597" s="23"/>
      <c r="BP597" s="23"/>
      <c r="BQ597" s="23"/>
      <c r="BR597" s="23"/>
      <c r="BS597" s="23"/>
      <c r="BT597" s="23"/>
      <c r="BU597" s="23"/>
      <c r="BV597" s="23"/>
      <c r="BW597" s="23"/>
      <c r="BX597" s="23"/>
      <c r="BY597" s="23"/>
      <c r="BZ597" s="23"/>
      <c r="CA597" s="23"/>
      <c r="CB597" s="23"/>
      <c r="CC597" s="23"/>
      <c r="CD597" s="23"/>
      <c r="CE597" s="23"/>
      <c r="CF597" s="23"/>
      <c r="CG597" s="23"/>
      <c r="CH597" s="23"/>
      <c r="CI597" s="23"/>
      <c r="CJ597" s="23"/>
      <c r="CK597" s="23"/>
      <c r="CL597" s="23"/>
      <c r="CM597" s="23"/>
      <c r="CN597" s="23"/>
      <c r="CO597" s="23"/>
      <c r="CP597" s="23"/>
      <c r="CQ597" s="23"/>
      <c r="CR597" s="23"/>
      <c r="CS597" s="23"/>
      <c r="CT597" s="23"/>
      <c r="CU597" s="23"/>
      <c r="CV597" s="23"/>
      <c r="CW597" s="23"/>
      <c r="CX597" s="23"/>
      <c r="CY597" s="23"/>
      <c r="CZ597" s="23"/>
      <c r="DA597" s="23"/>
      <c r="DB597" s="23"/>
      <c r="DC597" s="23"/>
      <c r="DD597" s="23"/>
      <c r="DE597" s="23"/>
      <c r="DF597" s="23"/>
      <c r="DG597" s="23"/>
      <c r="DH597" s="23"/>
      <c r="DI597" s="23"/>
      <c r="DJ597" s="23"/>
      <c r="DK597" s="23"/>
      <c r="DL597" s="23"/>
      <c r="DM597" s="23"/>
      <c r="DN597" s="23"/>
      <c r="DO597" s="23"/>
      <c r="DP597" s="23"/>
      <c r="DQ597" s="23"/>
      <c r="DR597" s="23"/>
      <c r="DS597" s="23"/>
      <c r="DT597" s="23"/>
      <c r="DU597" s="23"/>
      <c r="DV597" s="23"/>
      <c r="DW597" s="23"/>
      <c r="DX597" s="23"/>
      <c r="DY597" s="23"/>
      <c r="DZ597" s="23"/>
      <c r="EA597" s="23"/>
      <c r="EB597" s="23"/>
      <c r="EC597" s="23"/>
      <c r="ED597" s="23"/>
      <c r="EE597" s="23"/>
      <c r="EF597" s="23"/>
      <c r="EG597" s="23"/>
      <c r="EH597" s="23"/>
      <c r="EI597" s="23"/>
      <c r="EJ597" s="23"/>
      <c r="EK597" s="23"/>
      <c r="EL597" s="23"/>
      <c r="EM597" s="23"/>
      <c r="EN597" s="23"/>
      <c r="EO597" s="23"/>
      <c r="EP597" s="23"/>
      <c r="EQ597" s="23"/>
      <c r="ER597" s="23"/>
      <c r="ES597" s="23"/>
      <c r="ET597" s="23"/>
      <c r="EU597" s="23"/>
      <c r="EV597" s="23"/>
      <c r="EW597" s="23"/>
      <c r="EX597" s="23"/>
      <c r="EY597" s="23"/>
      <c r="EZ597" s="23"/>
      <c r="FA597" s="23"/>
      <c r="FB597" s="23"/>
      <c r="FC597" s="23"/>
      <c r="FD597" s="23"/>
      <c r="FE597" s="23"/>
      <c r="FF597" s="23"/>
      <c r="FG597" s="23"/>
      <c r="FH597" s="23"/>
      <c r="FI597" s="23"/>
      <c r="FJ597" s="23"/>
      <c r="FK597" s="23"/>
      <c r="FL597" s="23"/>
      <c r="FM597" s="23"/>
      <c r="FN597" s="23"/>
      <c r="FO597" s="23"/>
      <c r="FP597" s="23"/>
      <c r="FQ597" s="23"/>
      <c r="FR597" s="23"/>
      <c r="FS597" s="23"/>
      <c r="FT597" s="23"/>
      <c r="FU597" s="23"/>
      <c r="FV597" s="23"/>
      <c r="FW597" s="23"/>
      <c r="FX597" s="23"/>
      <c r="FY597" s="23"/>
      <c r="FZ597" s="23"/>
      <c r="GA597" s="23"/>
      <c r="GB597" s="23"/>
      <c r="GC597" s="23"/>
      <c r="GD597" s="23"/>
      <c r="GE597" s="23"/>
      <c r="GF597" s="23"/>
      <c r="GG597" s="23"/>
      <c r="GH597" s="23"/>
      <c r="GI597" s="23"/>
      <c r="GJ597" s="23"/>
      <c r="GK597" s="23"/>
      <c r="GL597" s="23"/>
      <c r="GM597" s="23"/>
      <c r="GN597" s="23"/>
      <c r="GO597" s="23"/>
      <c r="GP597" s="23"/>
      <c r="GQ597" s="23"/>
      <c r="GR597" s="23"/>
      <c r="GS597" s="23"/>
      <c r="GT597" s="23"/>
      <c r="GU597" s="23"/>
      <c r="GV597" s="23"/>
      <c r="GW597" s="23"/>
      <c r="GX597" s="23"/>
      <c r="GY597" s="23"/>
      <c r="GZ597" s="23"/>
      <c r="HA597" s="23"/>
      <c r="HB597" s="23"/>
      <c r="HC597" s="23"/>
      <c r="HD597" s="23"/>
      <c r="HE597" s="23"/>
      <c r="HF597" s="23"/>
      <c r="HG597" s="23"/>
      <c r="HH597" s="23"/>
      <c r="HI597" s="23"/>
      <c r="HJ597" s="23"/>
      <c r="HK597" s="23"/>
    </row>
    <row r="598" spans="1:219" ht="13.9" customHeight="1">
      <c r="A598" s="392"/>
      <c r="B598" s="160"/>
      <c r="C598" s="161"/>
      <c r="D598" s="161"/>
      <c r="E598" s="255"/>
      <c r="F598" s="396">
        <v>0</v>
      </c>
      <c r="G598" s="181"/>
      <c r="H598" s="186"/>
      <c r="I598" s="162"/>
      <c r="J598" s="163"/>
      <c r="K598" s="164"/>
      <c r="L598" s="164"/>
      <c r="M598" s="187"/>
      <c r="N598" s="458"/>
      <c r="O598" s="463"/>
      <c r="P598" s="190"/>
      <c r="Q598" s="165"/>
      <c r="R598" s="166"/>
      <c r="S598" s="191"/>
      <c r="T598" s="195"/>
      <c r="U598" s="167"/>
      <c r="V598" s="196"/>
      <c r="W598" s="199">
        <f t="shared" si="128"/>
        <v>0</v>
      </c>
      <c r="X598" s="344">
        <f>IF(G598&gt;0,HLOOKUP(C598,'Utility Allowances'!$O$33:$S$34,2),0)</f>
        <v>0</v>
      </c>
      <c r="Y598" s="345">
        <f t="shared" si="129"/>
        <v>0</v>
      </c>
      <c r="Z598" s="168">
        <f t="shared" si="130"/>
        <v>0</v>
      </c>
      <c r="AA598" s="346">
        <f t="shared" si="131"/>
        <v>0</v>
      </c>
      <c r="AB598" s="344">
        <f>IF(Y598&gt;0,VLOOKUP($Y598,'Reference Data 2'!$B$7:$C$71,2),0)</f>
        <v>0</v>
      </c>
      <c r="AC598" s="347">
        <f t="shared" si="132"/>
        <v>0</v>
      </c>
      <c r="AD598" s="348">
        <f t="shared" si="133"/>
        <v>0</v>
      </c>
      <c r="AE598" s="349">
        <f>IF(Y598&gt;0,VLOOKUP($Y598,'Reference Data 2'!$B$9:$D$71,3),0)</f>
        <v>0</v>
      </c>
      <c r="AF598" s="347">
        <f t="shared" si="134"/>
        <v>0</v>
      </c>
      <c r="AG598" s="346">
        <f t="shared" si="135"/>
        <v>0</v>
      </c>
      <c r="AH598" s="350">
        <f t="shared" si="136"/>
        <v>0</v>
      </c>
      <c r="AI598" s="351">
        <f t="shared" si="137"/>
        <v>0</v>
      </c>
      <c r="AJ598" s="352">
        <f t="shared" si="138"/>
        <v>0</v>
      </c>
      <c r="AK598" s="349">
        <f>IF(AA598&gt;0,VLOOKUP(C598,'Reference Data 1'!$N$13:$O$17,2),0)</f>
        <v>0</v>
      </c>
      <c r="AL598" s="346">
        <f t="shared" si="139"/>
        <v>0</v>
      </c>
      <c r="AM598" s="353">
        <f t="shared" si="140"/>
        <v>0</v>
      </c>
      <c r="AN598" s="354">
        <f t="shared" si="141"/>
        <v>0</v>
      </c>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c r="BO598" s="23"/>
      <c r="BP598" s="23"/>
      <c r="BQ598" s="23"/>
      <c r="BR598" s="23"/>
      <c r="BS598" s="23"/>
      <c r="BT598" s="23"/>
      <c r="BU598" s="23"/>
      <c r="BV598" s="23"/>
      <c r="BW598" s="23"/>
      <c r="BX598" s="23"/>
      <c r="BY598" s="23"/>
      <c r="BZ598" s="23"/>
      <c r="CA598" s="23"/>
      <c r="CB598" s="23"/>
      <c r="CC598" s="23"/>
      <c r="CD598" s="23"/>
      <c r="CE598" s="23"/>
      <c r="CF598" s="23"/>
      <c r="CG598" s="23"/>
      <c r="CH598" s="23"/>
      <c r="CI598" s="23"/>
      <c r="CJ598" s="23"/>
      <c r="CK598" s="23"/>
      <c r="CL598" s="23"/>
      <c r="CM598" s="23"/>
      <c r="CN598" s="23"/>
      <c r="CO598" s="23"/>
      <c r="CP598" s="23"/>
      <c r="CQ598" s="23"/>
      <c r="CR598" s="23"/>
      <c r="CS598" s="23"/>
      <c r="CT598" s="23"/>
      <c r="CU598" s="23"/>
      <c r="CV598" s="23"/>
      <c r="CW598" s="23"/>
      <c r="CX598" s="23"/>
      <c r="CY598" s="23"/>
      <c r="CZ598" s="23"/>
      <c r="DA598" s="23"/>
      <c r="DB598" s="23"/>
      <c r="DC598" s="23"/>
      <c r="DD598" s="23"/>
      <c r="DE598" s="23"/>
      <c r="DF598" s="23"/>
      <c r="DG598" s="23"/>
      <c r="DH598" s="23"/>
      <c r="DI598" s="23"/>
      <c r="DJ598" s="23"/>
      <c r="DK598" s="23"/>
      <c r="DL598" s="23"/>
      <c r="DM598" s="23"/>
      <c r="DN598" s="23"/>
      <c r="DO598" s="23"/>
      <c r="DP598" s="23"/>
      <c r="DQ598" s="23"/>
      <c r="DR598" s="23"/>
      <c r="DS598" s="23"/>
      <c r="DT598" s="23"/>
      <c r="DU598" s="23"/>
      <c r="DV598" s="23"/>
      <c r="DW598" s="23"/>
      <c r="DX598" s="23"/>
      <c r="DY598" s="23"/>
      <c r="DZ598" s="23"/>
      <c r="EA598" s="23"/>
      <c r="EB598" s="23"/>
      <c r="EC598" s="23"/>
      <c r="ED598" s="23"/>
      <c r="EE598" s="23"/>
      <c r="EF598" s="23"/>
      <c r="EG598" s="23"/>
      <c r="EH598" s="23"/>
      <c r="EI598" s="23"/>
      <c r="EJ598" s="23"/>
      <c r="EK598" s="23"/>
      <c r="EL598" s="23"/>
      <c r="EM598" s="23"/>
      <c r="EN598" s="23"/>
      <c r="EO598" s="23"/>
      <c r="EP598" s="23"/>
      <c r="EQ598" s="23"/>
      <c r="ER598" s="23"/>
      <c r="ES598" s="23"/>
      <c r="ET598" s="23"/>
      <c r="EU598" s="23"/>
      <c r="EV598" s="23"/>
      <c r="EW598" s="23"/>
      <c r="EX598" s="23"/>
      <c r="EY598" s="23"/>
      <c r="EZ598" s="23"/>
      <c r="FA598" s="23"/>
      <c r="FB598" s="23"/>
      <c r="FC598" s="23"/>
      <c r="FD598" s="23"/>
      <c r="FE598" s="23"/>
      <c r="FF598" s="23"/>
      <c r="FG598" s="23"/>
      <c r="FH598" s="23"/>
      <c r="FI598" s="23"/>
      <c r="FJ598" s="23"/>
      <c r="FK598" s="23"/>
      <c r="FL598" s="23"/>
      <c r="FM598" s="23"/>
      <c r="FN598" s="23"/>
      <c r="FO598" s="23"/>
      <c r="FP598" s="23"/>
      <c r="FQ598" s="23"/>
      <c r="FR598" s="23"/>
      <c r="FS598" s="23"/>
      <c r="FT598" s="23"/>
      <c r="FU598" s="23"/>
      <c r="FV598" s="23"/>
      <c r="FW598" s="23"/>
      <c r="FX598" s="23"/>
      <c r="FY598" s="23"/>
      <c r="FZ598" s="23"/>
      <c r="GA598" s="23"/>
      <c r="GB598" s="23"/>
      <c r="GC598" s="23"/>
      <c r="GD598" s="23"/>
      <c r="GE598" s="23"/>
      <c r="GF598" s="23"/>
      <c r="GG598" s="23"/>
      <c r="GH598" s="23"/>
      <c r="GI598" s="23"/>
      <c r="GJ598" s="23"/>
      <c r="GK598" s="23"/>
      <c r="GL598" s="23"/>
      <c r="GM598" s="23"/>
      <c r="GN598" s="23"/>
      <c r="GO598" s="23"/>
      <c r="GP598" s="23"/>
      <c r="GQ598" s="23"/>
      <c r="GR598" s="23"/>
      <c r="GS598" s="23"/>
      <c r="GT598" s="23"/>
      <c r="GU598" s="23"/>
      <c r="GV598" s="23"/>
      <c r="GW598" s="23"/>
      <c r="GX598" s="23"/>
      <c r="GY598" s="23"/>
      <c r="GZ598" s="23"/>
      <c r="HA598" s="23"/>
      <c r="HB598" s="23"/>
      <c r="HC598" s="23"/>
      <c r="HD598" s="23"/>
      <c r="HE598" s="23"/>
      <c r="HF598" s="23"/>
      <c r="HG598" s="23"/>
      <c r="HH598" s="23"/>
      <c r="HI598" s="23"/>
      <c r="HJ598" s="23"/>
      <c r="HK598" s="23"/>
    </row>
    <row r="599" spans="1:219" ht="13.9" customHeight="1">
      <c r="A599" s="392"/>
      <c r="B599" s="160"/>
      <c r="C599" s="161"/>
      <c r="D599" s="161"/>
      <c r="E599" s="255"/>
      <c r="F599" s="396">
        <v>0</v>
      </c>
      <c r="G599" s="181"/>
      <c r="H599" s="186"/>
      <c r="I599" s="162"/>
      <c r="J599" s="163"/>
      <c r="K599" s="164"/>
      <c r="L599" s="164"/>
      <c r="M599" s="187"/>
      <c r="N599" s="458"/>
      <c r="O599" s="463"/>
      <c r="P599" s="190"/>
      <c r="Q599" s="165"/>
      <c r="R599" s="166"/>
      <c r="S599" s="191"/>
      <c r="T599" s="195"/>
      <c r="U599" s="167"/>
      <c r="V599" s="196"/>
      <c r="W599" s="199">
        <f t="shared" si="128"/>
        <v>0</v>
      </c>
      <c r="X599" s="344">
        <f>IF(G599&gt;0,HLOOKUP(C599,'Utility Allowances'!$O$33:$S$34,2),0)</f>
        <v>0</v>
      </c>
      <c r="Y599" s="345">
        <f t="shared" si="129"/>
        <v>0</v>
      </c>
      <c r="Z599" s="168">
        <f t="shared" si="130"/>
        <v>0</v>
      </c>
      <c r="AA599" s="346">
        <f t="shared" si="131"/>
        <v>0</v>
      </c>
      <c r="AB599" s="344">
        <f>IF(Y599&gt;0,VLOOKUP($Y599,'Reference Data 2'!$B$7:$C$71,2),0)</f>
        <v>0</v>
      </c>
      <c r="AC599" s="347">
        <f t="shared" si="132"/>
        <v>0</v>
      </c>
      <c r="AD599" s="348">
        <f t="shared" si="133"/>
        <v>0</v>
      </c>
      <c r="AE599" s="349">
        <f>IF(Y599&gt;0,VLOOKUP($Y599,'Reference Data 2'!$B$9:$D$71,3),0)</f>
        <v>0</v>
      </c>
      <c r="AF599" s="347">
        <f t="shared" si="134"/>
        <v>0</v>
      </c>
      <c r="AG599" s="346">
        <f t="shared" si="135"/>
        <v>0</v>
      </c>
      <c r="AH599" s="350">
        <f t="shared" si="136"/>
        <v>0</v>
      </c>
      <c r="AI599" s="351">
        <f t="shared" si="137"/>
        <v>0</v>
      </c>
      <c r="AJ599" s="352">
        <f t="shared" si="138"/>
        <v>0</v>
      </c>
      <c r="AK599" s="349">
        <f>IF(AA599&gt;0,VLOOKUP(C599,'Reference Data 1'!$N$13:$O$17,2),0)</f>
        <v>0</v>
      </c>
      <c r="AL599" s="346">
        <f t="shared" si="139"/>
        <v>0</v>
      </c>
      <c r="AM599" s="353">
        <f t="shared" si="140"/>
        <v>0</v>
      </c>
      <c r="AN599" s="354">
        <f t="shared" si="141"/>
        <v>0</v>
      </c>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c r="BO599" s="23"/>
      <c r="BP599" s="23"/>
      <c r="BQ599" s="23"/>
      <c r="BR599" s="23"/>
      <c r="BS599" s="23"/>
      <c r="BT599" s="23"/>
      <c r="BU599" s="23"/>
      <c r="BV599" s="23"/>
      <c r="BW599" s="23"/>
      <c r="BX599" s="23"/>
      <c r="BY599" s="23"/>
      <c r="BZ599" s="23"/>
      <c r="CA599" s="23"/>
      <c r="CB599" s="23"/>
      <c r="CC599" s="23"/>
      <c r="CD599" s="23"/>
      <c r="CE599" s="23"/>
      <c r="CF599" s="23"/>
      <c r="CG599" s="23"/>
      <c r="CH599" s="23"/>
      <c r="CI599" s="23"/>
      <c r="CJ599" s="23"/>
      <c r="CK599" s="23"/>
      <c r="CL599" s="23"/>
      <c r="CM599" s="23"/>
      <c r="CN599" s="23"/>
      <c r="CO599" s="23"/>
      <c r="CP599" s="23"/>
      <c r="CQ599" s="23"/>
      <c r="CR599" s="23"/>
      <c r="CS599" s="23"/>
      <c r="CT599" s="23"/>
      <c r="CU599" s="23"/>
      <c r="CV599" s="23"/>
      <c r="CW599" s="23"/>
      <c r="CX599" s="23"/>
      <c r="CY599" s="23"/>
      <c r="CZ599" s="23"/>
      <c r="DA599" s="23"/>
      <c r="DB599" s="23"/>
      <c r="DC599" s="23"/>
      <c r="DD599" s="23"/>
      <c r="DE599" s="23"/>
      <c r="DF599" s="23"/>
      <c r="DG599" s="23"/>
      <c r="DH599" s="23"/>
      <c r="DI599" s="23"/>
      <c r="DJ599" s="23"/>
      <c r="DK599" s="23"/>
      <c r="DL599" s="23"/>
      <c r="DM599" s="23"/>
      <c r="DN599" s="23"/>
      <c r="DO599" s="23"/>
      <c r="DP599" s="23"/>
      <c r="DQ599" s="23"/>
      <c r="DR599" s="23"/>
      <c r="DS599" s="23"/>
      <c r="DT599" s="23"/>
      <c r="DU599" s="23"/>
      <c r="DV599" s="23"/>
      <c r="DW599" s="23"/>
      <c r="DX599" s="23"/>
      <c r="DY599" s="23"/>
      <c r="DZ599" s="23"/>
      <c r="EA599" s="23"/>
      <c r="EB599" s="23"/>
      <c r="EC599" s="23"/>
      <c r="ED599" s="23"/>
      <c r="EE599" s="23"/>
      <c r="EF599" s="23"/>
      <c r="EG599" s="23"/>
      <c r="EH599" s="23"/>
      <c r="EI599" s="23"/>
      <c r="EJ599" s="23"/>
      <c r="EK599" s="23"/>
      <c r="EL599" s="23"/>
      <c r="EM599" s="23"/>
      <c r="EN599" s="23"/>
      <c r="EO599" s="23"/>
      <c r="EP599" s="23"/>
      <c r="EQ599" s="23"/>
      <c r="ER599" s="23"/>
      <c r="ES599" s="23"/>
      <c r="ET599" s="23"/>
      <c r="EU599" s="23"/>
      <c r="EV599" s="23"/>
      <c r="EW599" s="23"/>
      <c r="EX599" s="23"/>
      <c r="EY599" s="23"/>
      <c r="EZ599" s="23"/>
      <c r="FA599" s="23"/>
      <c r="FB599" s="23"/>
      <c r="FC599" s="23"/>
      <c r="FD599" s="23"/>
      <c r="FE599" s="23"/>
      <c r="FF599" s="23"/>
      <c r="FG599" s="23"/>
      <c r="FH599" s="23"/>
      <c r="FI599" s="23"/>
      <c r="FJ599" s="23"/>
      <c r="FK599" s="23"/>
      <c r="FL599" s="23"/>
      <c r="FM599" s="23"/>
      <c r="FN599" s="23"/>
      <c r="FO599" s="23"/>
      <c r="FP599" s="23"/>
      <c r="FQ599" s="23"/>
      <c r="FR599" s="23"/>
      <c r="FS599" s="23"/>
      <c r="FT599" s="23"/>
      <c r="FU599" s="23"/>
      <c r="FV599" s="23"/>
      <c r="FW599" s="23"/>
      <c r="FX599" s="23"/>
      <c r="FY599" s="23"/>
      <c r="FZ599" s="23"/>
      <c r="GA599" s="23"/>
      <c r="GB599" s="23"/>
      <c r="GC599" s="23"/>
      <c r="GD599" s="23"/>
      <c r="GE599" s="23"/>
      <c r="GF599" s="23"/>
      <c r="GG599" s="23"/>
      <c r="GH599" s="23"/>
      <c r="GI599" s="23"/>
      <c r="GJ599" s="23"/>
      <c r="GK599" s="23"/>
      <c r="GL599" s="23"/>
      <c r="GM599" s="23"/>
      <c r="GN599" s="23"/>
      <c r="GO599" s="23"/>
      <c r="GP599" s="23"/>
      <c r="GQ599" s="23"/>
      <c r="GR599" s="23"/>
      <c r="GS599" s="23"/>
      <c r="GT599" s="23"/>
      <c r="GU599" s="23"/>
      <c r="GV599" s="23"/>
      <c r="GW599" s="23"/>
      <c r="GX599" s="23"/>
      <c r="GY599" s="23"/>
      <c r="GZ599" s="23"/>
      <c r="HA599" s="23"/>
      <c r="HB599" s="23"/>
      <c r="HC599" s="23"/>
      <c r="HD599" s="23"/>
      <c r="HE599" s="23"/>
      <c r="HF599" s="23"/>
      <c r="HG599" s="23"/>
      <c r="HH599" s="23"/>
      <c r="HI599" s="23"/>
      <c r="HJ599" s="23"/>
      <c r="HK599" s="23"/>
    </row>
    <row r="600" spans="1:219" ht="13.9" customHeight="1">
      <c r="A600" s="392"/>
      <c r="B600" s="160"/>
      <c r="C600" s="161"/>
      <c r="D600" s="161"/>
      <c r="E600" s="255"/>
      <c r="F600" s="396">
        <v>0</v>
      </c>
      <c r="G600" s="181"/>
      <c r="H600" s="186"/>
      <c r="I600" s="162"/>
      <c r="J600" s="163"/>
      <c r="K600" s="164"/>
      <c r="L600" s="164"/>
      <c r="M600" s="187"/>
      <c r="N600" s="458"/>
      <c r="O600" s="463"/>
      <c r="P600" s="190"/>
      <c r="Q600" s="165"/>
      <c r="R600" s="166"/>
      <c r="S600" s="191"/>
      <c r="T600" s="195"/>
      <c r="U600" s="167"/>
      <c r="V600" s="196"/>
      <c r="W600" s="199">
        <f t="shared" si="128"/>
        <v>0</v>
      </c>
      <c r="X600" s="344">
        <f>IF(G600&gt;0,HLOOKUP(C600,'Utility Allowances'!$O$33:$S$34,2),0)</f>
        <v>0</v>
      </c>
      <c r="Y600" s="345">
        <f t="shared" si="129"/>
        <v>0</v>
      </c>
      <c r="Z600" s="168">
        <f t="shared" si="130"/>
        <v>0</v>
      </c>
      <c r="AA600" s="346">
        <f t="shared" si="131"/>
        <v>0</v>
      </c>
      <c r="AB600" s="344">
        <f>IF(Y600&gt;0,VLOOKUP($Y600,'Reference Data 2'!$B$7:$C$71,2),0)</f>
        <v>0</v>
      </c>
      <c r="AC600" s="347">
        <f t="shared" si="132"/>
        <v>0</v>
      </c>
      <c r="AD600" s="348">
        <f t="shared" si="133"/>
        <v>0</v>
      </c>
      <c r="AE600" s="349">
        <f>IF(Y600&gt;0,VLOOKUP($Y600,'Reference Data 2'!$B$9:$D$71,3),0)</f>
        <v>0</v>
      </c>
      <c r="AF600" s="347">
        <f t="shared" si="134"/>
        <v>0</v>
      </c>
      <c r="AG600" s="346">
        <f t="shared" si="135"/>
        <v>0</v>
      </c>
      <c r="AH600" s="350">
        <f t="shared" si="136"/>
        <v>0</v>
      </c>
      <c r="AI600" s="351">
        <f t="shared" si="137"/>
        <v>0</v>
      </c>
      <c r="AJ600" s="352">
        <f t="shared" si="138"/>
        <v>0</v>
      </c>
      <c r="AK600" s="349">
        <f>IF(AA600&gt;0,VLOOKUP(C600,'Reference Data 1'!$N$13:$O$17,2),0)</f>
        <v>0</v>
      </c>
      <c r="AL600" s="346">
        <f t="shared" si="139"/>
        <v>0</v>
      </c>
      <c r="AM600" s="353">
        <f t="shared" si="140"/>
        <v>0</v>
      </c>
      <c r="AN600" s="354">
        <f t="shared" si="141"/>
        <v>0</v>
      </c>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c r="BO600" s="23"/>
      <c r="BP600" s="23"/>
      <c r="BQ600" s="23"/>
      <c r="BR600" s="23"/>
      <c r="BS600" s="23"/>
      <c r="BT600" s="23"/>
      <c r="BU600" s="23"/>
      <c r="BV600" s="23"/>
      <c r="BW600" s="23"/>
      <c r="BX600" s="23"/>
      <c r="BY600" s="23"/>
      <c r="BZ600" s="23"/>
      <c r="CA600" s="23"/>
      <c r="CB600" s="23"/>
      <c r="CC600" s="23"/>
      <c r="CD600" s="23"/>
      <c r="CE600" s="23"/>
      <c r="CF600" s="23"/>
      <c r="CG600" s="23"/>
      <c r="CH600" s="23"/>
      <c r="CI600" s="23"/>
      <c r="CJ600" s="23"/>
      <c r="CK600" s="23"/>
      <c r="CL600" s="23"/>
      <c r="CM600" s="23"/>
      <c r="CN600" s="23"/>
      <c r="CO600" s="23"/>
      <c r="CP600" s="23"/>
      <c r="CQ600" s="23"/>
      <c r="CR600" s="23"/>
      <c r="CS600" s="23"/>
      <c r="CT600" s="23"/>
      <c r="CU600" s="23"/>
      <c r="CV600" s="23"/>
      <c r="CW600" s="23"/>
      <c r="CX600" s="23"/>
      <c r="CY600" s="23"/>
      <c r="CZ600" s="23"/>
      <c r="DA600" s="23"/>
      <c r="DB600" s="23"/>
      <c r="DC600" s="23"/>
      <c r="DD600" s="23"/>
      <c r="DE600" s="23"/>
      <c r="DF600" s="23"/>
      <c r="DG600" s="23"/>
      <c r="DH600" s="23"/>
      <c r="DI600" s="23"/>
      <c r="DJ600" s="23"/>
      <c r="DK600" s="23"/>
      <c r="DL600" s="23"/>
      <c r="DM600" s="23"/>
      <c r="DN600" s="23"/>
      <c r="DO600" s="23"/>
      <c r="DP600" s="23"/>
      <c r="DQ600" s="23"/>
      <c r="DR600" s="23"/>
      <c r="DS600" s="23"/>
      <c r="DT600" s="23"/>
      <c r="DU600" s="23"/>
      <c r="DV600" s="23"/>
      <c r="DW600" s="23"/>
      <c r="DX600" s="23"/>
      <c r="DY600" s="23"/>
      <c r="DZ600" s="23"/>
      <c r="EA600" s="23"/>
      <c r="EB600" s="23"/>
      <c r="EC600" s="23"/>
      <c r="ED600" s="23"/>
      <c r="EE600" s="23"/>
      <c r="EF600" s="23"/>
      <c r="EG600" s="23"/>
      <c r="EH600" s="23"/>
      <c r="EI600" s="23"/>
      <c r="EJ600" s="23"/>
      <c r="EK600" s="23"/>
      <c r="EL600" s="23"/>
      <c r="EM600" s="23"/>
      <c r="EN600" s="23"/>
      <c r="EO600" s="23"/>
      <c r="EP600" s="23"/>
      <c r="EQ600" s="23"/>
      <c r="ER600" s="23"/>
      <c r="ES600" s="23"/>
      <c r="ET600" s="23"/>
      <c r="EU600" s="23"/>
      <c r="EV600" s="23"/>
      <c r="EW600" s="23"/>
      <c r="EX600" s="23"/>
      <c r="EY600" s="23"/>
      <c r="EZ600" s="23"/>
      <c r="FA600" s="23"/>
      <c r="FB600" s="23"/>
      <c r="FC600" s="23"/>
      <c r="FD600" s="23"/>
      <c r="FE600" s="23"/>
      <c r="FF600" s="23"/>
      <c r="FG600" s="23"/>
      <c r="FH600" s="23"/>
      <c r="FI600" s="23"/>
      <c r="FJ600" s="23"/>
      <c r="FK600" s="23"/>
      <c r="FL600" s="23"/>
      <c r="FM600" s="23"/>
      <c r="FN600" s="23"/>
      <c r="FO600" s="23"/>
      <c r="FP600" s="23"/>
      <c r="FQ600" s="23"/>
      <c r="FR600" s="23"/>
      <c r="FS600" s="23"/>
      <c r="FT600" s="23"/>
      <c r="FU600" s="23"/>
      <c r="FV600" s="23"/>
      <c r="FW600" s="23"/>
      <c r="FX600" s="23"/>
      <c r="FY600" s="23"/>
      <c r="FZ600" s="23"/>
      <c r="GA600" s="23"/>
      <c r="GB600" s="23"/>
      <c r="GC600" s="23"/>
      <c r="GD600" s="23"/>
      <c r="GE600" s="23"/>
      <c r="GF600" s="23"/>
      <c r="GG600" s="23"/>
      <c r="GH600" s="23"/>
      <c r="GI600" s="23"/>
      <c r="GJ600" s="23"/>
      <c r="GK600" s="23"/>
      <c r="GL600" s="23"/>
      <c r="GM600" s="23"/>
      <c r="GN600" s="23"/>
      <c r="GO600" s="23"/>
      <c r="GP600" s="23"/>
      <c r="GQ600" s="23"/>
      <c r="GR600" s="23"/>
      <c r="GS600" s="23"/>
      <c r="GT600" s="23"/>
      <c r="GU600" s="23"/>
      <c r="GV600" s="23"/>
      <c r="GW600" s="23"/>
      <c r="GX600" s="23"/>
      <c r="GY600" s="23"/>
      <c r="GZ600" s="23"/>
      <c r="HA600" s="23"/>
      <c r="HB600" s="23"/>
      <c r="HC600" s="23"/>
      <c r="HD600" s="23"/>
      <c r="HE600" s="23"/>
      <c r="HF600" s="23"/>
      <c r="HG600" s="23"/>
      <c r="HH600" s="23"/>
      <c r="HI600" s="23"/>
      <c r="HJ600" s="23"/>
      <c r="HK600" s="23"/>
    </row>
    <row r="601" spans="1:219" ht="13.9" customHeight="1">
      <c r="A601" s="392"/>
      <c r="B601" s="160"/>
      <c r="C601" s="161"/>
      <c r="D601" s="161"/>
      <c r="E601" s="255"/>
      <c r="F601" s="396">
        <v>0</v>
      </c>
      <c r="G601" s="181"/>
      <c r="H601" s="186"/>
      <c r="I601" s="162"/>
      <c r="J601" s="163"/>
      <c r="K601" s="164"/>
      <c r="L601" s="164"/>
      <c r="M601" s="187"/>
      <c r="N601" s="458"/>
      <c r="O601" s="463"/>
      <c r="P601" s="190"/>
      <c r="Q601" s="165"/>
      <c r="R601" s="166"/>
      <c r="S601" s="191"/>
      <c r="T601" s="195"/>
      <c r="U601" s="167"/>
      <c r="V601" s="196"/>
      <c r="W601" s="199">
        <f t="shared" si="128"/>
        <v>0</v>
      </c>
      <c r="X601" s="344">
        <f>IF(G601&gt;0,HLOOKUP(C601,'Utility Allowances'!$O$33:$S$34,2),0)</f>
        <v>0</v>
      </c>
      <c r="Y601" s="345">
        <f t="shared" si="129"/>
        <v>0</v>
      </c>
      <c r="Z601" s="168">
        <f t="shared" si="130"/>
        <v>0</v>
      </c>
      <c r="AA601" s="346">
        <f t="shared" si="131"/>
        <v>0</v>
      </c>
      <c r="AB601" s="344">
        <f>IF(Y601&gt;0,VLOOKUP($Y601,'Reference Data 2'!$B$7:$C$71,2),0)</f>
        <v>0</v>
      </c>
      <c r="AC601" s="347">
        <f t="shared" si="132"/>
        <v>0</v>
      </c>
      <c r="AD601" s="348">
        <f t="shared" si="133"/>
        <v>0</v>
      </c>
      <c r="AE601" s="349">
        <f>IF(Y601&gt;0,VLOOKUP($Y601,'Reference Data 2'!$B$9:$D$71,3),0)</f>
        <v>0</v>
      </c>
      <c r="AF601" s="347">
        <f t="shared" si="134"/>
        <v>0</v>
      </c>
      <c r="AG601" s="346">
        <f t="shared" si="135"/>
        <v>0</v>
      </c>
      <c r="AH601" s="350">
        <f t="shared" si="136"/>
        <v>0</v>
      </c>
      <c r="AI601" s="351">
        <f t="shared" si="137"/>
        <v>0</v>
      </c>
      <c r="AJ601" s="352">
        <f t="shared" si="138"/>
        <v>0</v>
      </c>
      <c r="AK601" s="349">
        <f>IF(AA601&gt;0,VLOOKUP(C601,'Reference Data 1'!$N$13:$O$17,2),0)</f>
        <v>0</v>
      </c>
      <c r="AL601" s="346">
        <f t="shared" si="139"/>
        <v>0</v>
      </c>
      <c r="AM601" s="353">
        <f t="shared" si="140"/>
        <v>0</v>
      </c>
      <c r="AN601" s="354">
        <f t="shared" si="141"/>
        <v>0</v>
      </c>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c r="BO601" s="23"/>
      <c r="BP601" s="23"/>
      <c r="BQ601" s="23"/>
      <c r="BR601" s="23"/>
      <c r="BS601" s="23"/>
      <c r="BT601" s="23"/>
      <c r="BU601" s="23"/>
      <c r="BV601" s="23"/>
      <c r="BW601" s="23"/>
      <c r="BX601" s="23"/>
      <c r="BY601" s="23"/>
      <c r="BZ601" s="23"/>
      <c r="CA601" s="23"/>
      <c r="CB601" s="23"/>
      <c r="CC601" s="23"/>
      <c r="CD601" s="23"/>
      <c r="CE601" s="23"/>
      <c r="CF601" s="23"/>
      <c r="CG601" s="23"/>
      <c r="CH601" s="23"/>
      <c r="CI601" s="23"/>
      <c r="CJ601" s="23"/>
      <c r="CK601" s="23"/>
      <c r="CL601" s="23"/>
      <c r="CM601" s="23"/>
      <c r="CN601" s="23"/>
      <c r="CO601" s="23"/>
      <c r="CP601" s="23"/>
      <c r="CQ601" s="23"/>
      <c r="CR601" s="23"/>
      <c r="CS601" s="23"/>
      <c r="CT601" s="23"/>
      <c r="CU601" s="23"/>
      <c r="CV601" s="23"/>
      <c r="CW601" s="23"/>
      <c r="CX601" s="23"/>
      <c r="CY601" s="23"/>
      <c r="CZ601" s="23"/>
      <c r="DA601" s="23"/>
      <c r="DB601" s="23"/>
      <c r="DC601" s="23"/>
      <c r="DD601" s="23"/>
      <c r="DE601" s="23"/>
      <c r="DF601" s="23"/>
      <c r="DG601" s="23"/>
      <c r="DH601" s="23"/>
      <c r="DI601" s="23"/>
      <c r="DJ601" s="23"/>
      <c r="DK601" s="23"/>
      <c r="DL601" s="23"/>
      <c r="DM601" s="23"/>
      <c r="DN601" s="23"/>
      <c r="DO601" s="23"/>
      <c r="DP601" s="23"/>
      <c r="DQ601" s="23"/>
      <c r="DR601" s="23"/>
      <c r="DS601" s="23"/>
      <c r="DT601" s="23"/>
      <c r="DU601" s="23"/>
      <c r="DV601" s="23"/>
      <c r="DW601" s="23"/>
      <c r="DX601" s="23"/>
      <c r="DY601" s="23"/>
      <c r="DZ601" s="23"/>
      <c r="EA601" s="23"/>
      <c r="EB601" s="23"/>
      <c r="EC601" s="23"/>
      <c r="ED601" s="23"/>
      <c r="EE601" s="23"/>
      <c r="EF601" s="23"/>
      <c r="EG601" s="23"/>
      <c r="EH601" s="23"/>
      <c r="EI601" s="23"/>
      <c r="EJ601" s="23"/>
      <c r="EK601" s="23"/>
      <c r="EL601" s="23"/>
      <c r="EM601" s="23"/>
      <c r="EN601" s="23"/>
      <c r="EO601" s="23"/>
      <c r="EP601" s="23"/>
      <c r="EQ601" s="23"/>
      <c r="ER601" s="23"/>
      <c r="ES601" s="23"/>
      <c r="ET601" s="23"/>
      <c r="EU601" s="23"/>
      <c r="EV601" s="23"/>
      <c r="EW601" s="23"/>
      <c r="EX601" s="23"/>
      <c r="EY601" s="23"/>
      <c r="EZ601" s="23"/>
      <c r="FA601" s="23"/>
      <c r="FB601" s="23"/>
      <c r="FC601" s="23"/>
      <c r="FD601" s="23"/>
      <c r="FE601" s="23"/>
      <c r="FF601" s="23"/>
      <c r="FG601" s="23"/>
      <c r="FH601" s="23"/>
      <c r="FI601" s="23"/>
      <c r="FJ601" s="23"/>
      <c r="FK601" s="23"/>
      <c r="FL601" s="23"/>
      <c r="FM601" s="23"/>
      <c r="FN601" s="23"/>
      <c r="FO601" s="23"/>
      <c r="FP601" s="23"/>
      <c r="FQ601" s="23"/>
      <c r="FR601" s="23"/>
      <c r="FS601" s="23"/>
      <c r="FT601" s="23"/>
      <c r="FU601" s="23"/>
      <c r="FV601" s="23"/>
      <c r="FW601" s="23"/>
      <c r="FX601" s="23"/>
      <c r="FY601" s="23"/>
      <c r="FZ601" s="23"/>
      <c r="GA601" s="23"/>
      <c r="GB601" s="23"/>
      <c r="GC601" s="23"/>
      <c r="GD601" s="23"/>
      <c r="GE601" s="23"/>
      <c r="GF601" s="23"/>
      <c r="GG601" s="23"/>
      <c r="GH601" s="23"/>
      <c r="GI601" s="23"/>
      <c r="GJ601" s="23"/>
      <c r="GK601" s="23"/>
      <c r="GL601" s="23"/>
      <c r="GM601" s="23"/>
      <c r="GN601" s="23"/>
      <c r="GO601" s="23"/>
      <c r="GP601" s="23"/>
      <c r="GQ601" s="23"/>
      <c r="GR601" s="23"/>
      <c r="GS601" s="23"/>
      <c r="GT601" s="23"/>
      <c r="GU601" s="23"/>
      <c r="GV601" s="23"/>
      <c r="GW601" s="23"/>
      <c r="GX601" s="23"/>
      <c r="GY601" s="23"/>
      <c r="GZ601" s="23"/>
      <c r="HA601" s="23"/>
      <c r="HB601" s="23"/>
      <c r="HC601" s="23"/>
      <c r="HD601" s="23"/>
      <c r="HE601" s="23"/>
      <c r="HF601" s="23"/>
      <c r="HG601" s="23"/>
      <c r="HH601" s="23"/>
      <c r="HI601" s="23"/>
      <c r="HJ601" s="23"/>
      <c r="HK601" s="23"/>
    </row>
    <row r="602" spans="1:219" ht="13.9" customHeight="1">
      <c r="A602" s="392"/>
      <c r="B602" s="160"/>
      <c r="C602" s="161"/>
      <c r="D602" s="161"/>
      <c r="E602" s="255"/>
      <c r="F602" s="396">
        <v>0</v>
      </c>
      <c r="G602" s="181"/>
      <c r="H602" s="186"/>
      <c r="I602" s="162"/>
      <c r="J602" s="163"/>
      <c r="K602" s="164"/>
      <c r="L602" s="164"/>
      <c r="M602" s="187"/>
      <c r="N602" s="458"/>
      <c r="O602" s="463"/>
      <c r="P602" s="190"/>
      <c r="Q602" s="165"/>
      <c r="R602" s="166"/>
      <c r="S602" s="191"/>
      <c r="T602" s="195"/>
      <c r="U602" s="167"/>
      <c r="V602" s="196"/>
      <c r="W602" s="199">
        <f t="shared" si="128"/>
        <v>0</v>
      </c>
      <c r="X602" s="344">
        <f>IF(G602&gt;0,HLOOKUP(C602,'Utility Allowances'!$O$33:$S$34,2),0)</f>
        <v>0</v>
      </c>
      <c r="Y602" s="345">
        <f t="shared" si="129"/>
        <v>0</v>
      </c>
      <c r="Z602" s="168">
        <f t="shared" si="130"/>
        <v>0</v>
      </c>
      <c r="AA602" s="346">
        <f t="shared" si="131"/>
        <v>0</v>
      </c>
      <c r="AB602" s="344">
        <f>IF(Y602&gt;0,VLOOKUP($Y602,'Reference Data 2'!$B$7:$C$71,2),0)</f>
        <v>0</v>
      </c>
      <c r="AC602" s="347">
        <f t="shared" si="132"/>
        <v>0</v>
      </c>
      <c r="AD602" s="348">
        <f t="shared" si="133"/>
        <v>0</v>
      </c>
      <c r="AE602" s="349">
        <f>IF(Y602&gt;0,VLOOKUP($Y602,'Reference Data 2'!$B$9:$D$71,3),0)</f>
        <v>0</v>
      </c>
      <c r="AF602" s="347">
        <f t="shared" si="134"/>
        <v>0</v>
      </c>
      <c r="AG602" s="346">
        <f t="shared" si="135"/>
        <v>0</v>
      </c>
      <c r="AH602" s="350">
        <f t="shared" si="136"/>
        <v>0</v>
      </c>
      <c r="AI602" s="351">
        <f t="shared" si="137"/>
        <v>0</v>
      </c>
      <c r="AJ602" s="352">
        <f t="shared" si="138"/>
        <v>0</v>
      </c>
      <c r="AK602" s="349">
        <f>IF(AA602&gt;0,VLOOKUP(C602,'Reference Data 1'!$N$13:$O$17,2),0)</f>
        <v>0</v>
      </c>
      <c r="AL602" s="346">
        <f t="shared" si="139"/>
        <v>0</v>
      </c>
      <c r="AM602" s="353">
        <f t="shared" si="140"/>
        <v>0</v>
      </c>
      <c r="AN602" s="354">
        <f t="shared" si="141"/>
        <v>0</v>
      </c>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c r="BO602" s="23"/>
      <c r="BP602" s="23"/>
      <c r="BQ602" s="23"/>
      <c r="BR602" s="23"/>
      <c r="BS602" s="23"/>
      <c r="BT602" s="23"/>
      <c r="BU602" s="23"/>
      <c r="BV602" s="23"/>
      <c r="BW602" s="23"/>
      <c r="BX602" s="23"/>
      <c r="BY602" s="23"/>
      <c r="BZ602" s="23"/>
      <c r="CA602" s="23"/>
      <c r="CB602" s="23"/>
      <c r="CC602" s="23"/>
      <c r="CD602" s="23"/>
      <c r="CE602" s="23"/>
      <c r="CF602" s="23"/>
      <c r="CG602" s="23"/>
      <c r="CH602" s="23"/>
      <c r="CI602" s="23"/>
      <c r="CJ602" s="23"/>
      <c r="CK602" s="23"/>
      <c r="CL602" s="23"/>
      <c r="CM602" s="23"/>
      <c r="CN602" s="23"/>
      <c r="CO602" s="23"/>
      <c r="CP602" s="23"/>
      <c r="CQ602" s="23"/>
      <c r="CR602" s="23"/>
      <c r="CS602" s="23"/>
      <c r="CT602" s="23"/>
      <c r="CU602" s="23"/>
      <c r="CV602" s="23"/>
      <c r="CW602" s="23"/>
      <c r="CX602" s="23"/>
      <c r="CY602" s="23"/>
      <c r="CZ602" s="23"/>
      <c r="DA602" s="23"/>
      <c r="DB602" s="23"/>
      <c r="DC602" s="23"/>
      <c r="DD602" s="23"/>
      <c r="DE602" s="23"/>
      <c r="DF602" s="23"/>
      <c r="DG602" s="23"/>
      <c r="DH602" s="23"/>
      <c r="DI602" s="23"/>
      <c r="DJ602" s="23"/>
      <c r="DK602" s="23"/>
      <c r="DL602" s="23"/>
      <c r="DM602" s="23"/>
      <c r="DN602" s="23"/>
      <c r="DO602" s="23"/>
      <c r="DP602" s="23"/>
      <c r="DQ602" s="23"/>
      <c r="DR602" s="23"/>
      <c r="DS602" s="23"/>
      <c r="DT602" s="23"/>
      <c r="DU602" s="23"/>
      <c r="DV602" s="23"/>
      <c r="DW602" s="23"/>
      <c r="DX602" s="23"/>
      <c r="DY602" s="23"/>
      <c r="DZ602" s="23"/>
      <c r="EA602" s="23"/>
      <c r="EB602" s="23"/>
      <c r="EC602" s="23"/>
      <c r="ED602" s="23"/>
      <c r="EE602" s="23"/>
      <c r="EF602" s="23"/>
      <c r="EG602" s="23"/>
      <c r="EH602" s="23"/>
      <c r="EI602" s="23"/>
      <c r="EJ602" s="23"/>
      <c r="EK602" s="23"/>
      <c r="EL602" s="23"/>
      <c r="EM602" s="23"/>
      <c r="EN602" s="23"/>
      <c r="EO602" s="23"/>
      <c r="EP602" s="23"/>
      <c r="EQ602" s="23"/>
      <c r="ER602" s="23"/>
      <c r="ES602" s="23"/>
      <c r="ET602" s="23"/>
      <c r="EU602" s="23"/>
      <c r="EV602" s="23"/>
      <c r="EW602" s="23"/>
      <c r="EX602" s="23"/>
      <c r="EY602" s="23"/>
      <c r="EZ602" s="23"/>
      <c r="FA602" s="23"/>
      <c r="FB602" s="23"/>
      <c r="FC602" s="23"/>
      <c r="FD602" s="23"/>
      <c r="FE602" s="23"/>
      <c r="FF602" s="23"/>
      <c r="FG602" s="23"/>
      <c r="FH602" s="23"/>
      <c r="FI602" s="23"/>
      <c r="FJ602" s="23"/>
      <c r="FK602" s="23"/>
      <c r="FL602" s="23"/>
      <c r="FM602" s="23"/>
      <c r="FN602" s="23"/>
      <c r="FO602" s="23"/>
      <c r="FP602" s="23"/>
      <c r="FQ602" s="23"/>
      <c r="FR602" s="23"/>
      <c r="FS602" s="23"/>
      <c r="FT602" s="23"/>
      <c r="FU602" s="23"/>
      <c r="FV602" s="23"/>
      <c r="FW602" s="23"/>
      <c r="FX602" s="23"/>
      <c r="FY602" s="23"/>
      <c r="FZ602" s="23"/>
      <c r="GA602" s="23"/>
      <c r="GB602" s="23"/>
      <c r="GC602" s="23"/>
      <c r="GD602" s="23"/>
      <c r="GE602" s="23"/>
      <c r="GF602" s="23"/>
      <c r="GG602" s="23"/>
      <c r="GH602" s="23"/>
      <c r="GI602" s="23"/>
      <c r="GJ602" s="23"/>
      <c r="GK602" s="23"/>
      <c r="GL602" s="23"/>
      <c r="GM602" s="23"/>
      <c r="GN602" s="23"/>
      <c r="GO602" s="23"/>
      <c r="GP602" s="23"/>
      <c r="GQ602" s="23"/>
      <c r="GR602" s="23"/>
      <c r="GS602" s="23"/>
      <c r="GT602" s="23"/>
      <c r="GU602" s="23"/>
      <c r="GV602" s="23"/>
      <c r="GW602" s="23"/>
      <c r="GX602" s="23"/>
      <c r="GY602" s="23"/>
      <c r="GZ602" s="23"/>
      <c r="HA602" s="23"/>
      <c r="HB602" s="23"/>
      <c r="HC602" s="23"/>
      <c r="HD602" s="23"/>
      <c r="HE602" s="23"/>
      <c r="HF602" s="23"/>
      <c r="HG602" s="23"/>
      <c r="HH602" s="23"/>
      <c r="HI602" s="23"/>
      <c r="HJ602" s="23"/>
      <c r="HK602" s="23"/>
    </row>
    <row r="603" spans="1:219" ht="13.9" customHeight="1">
      <c r="A603" s="392"/>
      <c r="B603" s="160"/>
      <c r="C603" s="161"/>
      <c r="D603" s="161"/>
      <c r="E603" s="255"/>
      <c r="F603" s="396">
        <v>0</v>
      </c>
      <c r="G603" s="181"/>
      <c r="H603" s="186"/>
      <c r="I603" s="162"/>
      <c r="J603" s="163"/>
      <c r="K603" s="164"/>
      <c r="L603" s="164"/>
      <c r="M603" s="187"/>
      <c r="N603" s="458"/>
      <c r="O603" s="463"/>
      <c r="P603" s="190"/>
      <c r="Q603" s="165"/>
      <c r="R603" s="166"/>
      <c r="S603" s="191"/>
      <c r="T603" s="195"/>
      <c r="U603" s="167"/>
      <c r="V603" s="196"/>
      <c r="W603" s="199">
        <f t="shared" si="128"/>
        <v>0</v>
      </c>
      <c r="X603" s="344">
        <f>IF(G603&gt;0,HLOOKUP(C603,'Utility Allowances'!$O$33:$S$34,2),0)</f>
        <v>0</v>
      </c>
      <c r="Y603" s="345">
        <f t="shared" si="129"/>
        <v>0</v>
      </c>
      <c r="Z603" s="168">
        <f t="shared" si="130"/>
        <v>0</v>
      </c>
      <c r="AA603" s="346">
        <f t="shared" si="131"/>
        <v>0</v>
      </c>
      <c r="AB603" s="344">
        <f>IF(Y603&gt;0,VLOOKUP($Y603,'Reference Data 2'!$B$7:$C$71,2),0)</f>
        <v>0</v>
      </c>
      <c r="AC603" s="347">
        <f t="shared" si="132"/>
        <v>0</v>
      </c>
      <c r="AD603" s="348">
        <f t="shared" si="133"/>
        <v>0</v>
      </c>
      <c r="AE603" s="349">
        <f>IF(Y603&gt;0,VLOOKUP($Y603,'Reference Data 2'!$B$9:$D$71,3),0)</f>
        <v>0</v>
      </c>
      <c r="AF603" s="347">
        <f t="shared" si="134"/>
        <v>0</v>
      </c>
      <c r="AG603" s="346">
        <f t="shared" si="135"/>
        <v>0</v>
      </c>
      <c r="AH603" s="350">
        <f t="shared" si="136"/>
        <v>0</v>
      </c>
      <c r="AI603" s="351">
        <f t="shared" si="137"/>
        <v>0</v>
      </c>
      <c r="AJ603" s="352">
        <f t="shared" si="138"/>
        <v>0</v>
      </c>
      <c r="AK603" s="349">
        <f>IF(AA603&gt;0,VLOOKUP(C603,'Reference Data 1'!$N$13:$O$17,2),0)</f>
        <v>0</v>
      </c>
      <c r="AL603" s="346">
        <f t="shared" si="139"/>
        <v>0</v>
      </c>
      <c r="AM603" s="353">
        <f t="shared" si="140"/>
        <v>0</v>
      </c>
      <c r="AN603" s="354">
        <f t="shared" si="141"/>
        <v>0</v>
      </c>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c r="BO603" s="23"/>
      <c r="BP603" s="23"/>
      <c r="BQ603" s="23"/>
      <c r="BR603" s="23"/>
      <c r="BS603" s="23"/>
      <c r="BT603" s="23"/>
      <c r="BU603" s="23"/>
      <c r="BV603" s="23"/>
      <c r="BW603" s="23"/>
      <c r="BX603" s="23"/>
      <c r="BY603" s="23"/>
      <c r="BZ603" s="23"/>
      <c r="CA603" s="23"/>
      <c r="CB603" s="23"/>
      <c r="CC603" s="23"/>
      <c r="CD603" s="23"/>
      <c r="CE603" s="23"/>
      <c r="CF603" s="23"/>
      <c r="CG603" s="23"/>
      <c r="CH603" s="23"/>
      <c r="CI603" s="23"/>
      <c r="CJ603" s="23"/>
      <c r="CK603" s="23"/>
      <c r="CL603" s="23"/>
      <c r="CM603" s="23"/>
      <c r="CN603" s="23"/>
      <c r="CO603" s="23"/>
      <c r="CP603" s="23"/>
      <c r="CQ603" s="23"/>
      <c r="CR603" s="23"/>
      <c r="CS603" s="23"/>
      <c r="CT603" s="23"/>
      <c r="CU603" s="23"/>
      <c r="CV603" s="23"/>
      <c r="CW603" s="23"/>
      <c r="CX603" s="23"/>
      <c r="CY603" s="23"/>
      <c r="CZ603" s="23"/>
      <c r="DA603" s="23"/>
      <c r="DB603" s="23"/>
      <c r="DC603" s="23"/>
      <c r="DD603" s="23"/>
      <c r="DE603" s="23"/>
      <c r="DF603" s="23"/>
      <c r="DG603" s="23"/>
      <c r="DH603" s="23"/>
      <c r="DI603" s="23"/>
      <c r="DJ603" s="23"/>
      <c r="DK603" s="23"/>
      <c r="DL603" s="23"/>
      <c r="DM603" s="23"/>
      <c r="DN603" s="23"/>
      <c r="DO603" s="23"/>
      <c r="DP603" s="23"/>
      <c r="DQ603" s="23"/>
      <c r="DR603" s="23"/>
      <c r="DS603" s="23"/>
      <c r="DT603" s="23"/>
      <c r="DU603" s="23"/>
      <c r="DV603" s="23"/>
      <c r="DW603" s="23"/>
      <c r="DX603" s="23"/>
      <c r="DY603" s="23"/>
      <c r="DZ603" s="23"/>
      <c r="EA603" s="23"/>
      <c r="EB603" s="23"/>
      <c r="EC603" s="23"/>
      <c r="ED603" s="23"/>
      <c r="EE603" s="23"/>
      <c r="EF603" s="23"/>
      <c r="EG603" s="23"/>
      <c r="EH603" s="23"/>
      <c r="EI603" s="23"/>
      <c r="EJ603" s="23"/>
      <c r="EK603" s="23"/>
      <c r="EL603" s="23"/>
      <c r="EM603" s="23"/>
      <c r="EN603" s="23"/>
      <c r="EO603" s="23"/>
      <c r="EP603" s="23"/>
      <c r="EQ603" s="23"/>
      <c r="ER603" s="23"/>
      <c r="ES603" s="23"/>
      <c r="ET603" s="23"/>
      <c r="EU603" s="23"/>
      <c r="EV603" s="23"/>
      <c r="EW603" s="23"/>
      <c r="EX603" s="23"/>
      <c r="EY603" s="23"/>
      <c r="EZ603" s="23"/>
      <c r="FA603" s="23"/>
      <c r="FB603" s="23"/>
      <c r="FC603" s="23"/>
      <c r="FD603" s="23"/>
      <c r="FE603" s="23"/>
      <c r="FF603" s="23"/>
      <c r="FG603" s="23"/>
      <c r="FH603" s="23"/>
      <c r="FI603" s="23"/>
      <c r="FJ603" s="23"/>
      <c r="FK603" s="23"/>
      <c r="FL603" s="23"/>
      <c r="FM603" s="23"/>
      <c r="FN603" s="23"/>
      <c r="FO603" s="23"/>
      <c r="FP603" s="23"/>
      <c r="FQ603" s="23"/>
      <c r="FR603" s="23"/>
      <c r="FS603" s="23"/>
      <c r="FT603" s="23"/>
      <c r="FU603" s="23"/>
      <c r="FV603" s="23"/>
      <c r="FW603" s="23"/>
      <c r="FX603" s="23"/>
      <c r="FY603" s="23"/>
      <c r="FZ603" s="23"/>
      <c r="GA603" s="23"/>
      <c r="GB603" s="23"/>
      <c r="GC603" s="23"/>
      <c r="GD603" s="23"/>
      <c r="GE603" s="23"/>
      <c r="GF603" s="23"/>
      <c r="GG603" s="23"/>
      <c r="GH603" s="23"/>
      <c r="GI603" s="23"/>
      <c r="GJ603" s="23"/>
      <c r="GK603" s="23"/>
      <c r="GL603" s="23"/>
      <c r="GM603" s="23"/>
      <c r="GN603" s="23"/>
      <c r="GO603" s="23"/>
      <c r="GP603" s="23"/>
      <c r="GQ603" s="23"/>
      <c r="GR603" s="23"/>
      <c r="GS603" s="23"/>
      <c r="GT603" s="23"/>
      <c r="GU603" s="23"/>
      <c r="GV603" s="23"/>
      <c r="GW603" s="23"/>
      <c r="GX603" s="23"/>
      <c r="GY603" s="23"/>
      <c r="GZ603" s="23"/>
      <c r="HA603" s="23"/>
      <c r="HB603" s="23"/>
      <c r="HC603" s="23"/>
      <c r="HD603" s="23"/>
      <c r="HE603" s="23"/>
      <c r="HF603" s="23"/>
      <c r="HG603" s="23"/>
      <c r="HH603" s="23"/>
      <c r="HI603" s="23"/>
      <c r="HJ603" s="23"/>
      <c r="HK603" s="23"/>
    </row>
    <row r="604" spans="1:219" ht="13.9" customHeight="1">
      <c r="A604" s="392"/>
      <c r="B604" s="160"/>
      <c r="C604" s="161"/>
      <c r="D604" s="161"/>
      <c r="E604" s="255"/>
      <c r="F604" s="396">
        <v>0</v>
      </c>
      <c r="G604" s="181"/>
      <c r="H604" s="186"/>
      <c r="I604" s="162"/>
      <c r="J604" s="163"/>
      <c r="K604" s="164"/>
      <c r="L604" s="164"/>
      <c r="M604" s="187"/>
      <c r="N604" s="458"/>
      <c r="O604" s="463"/>
      <c r="P604" s="190"/>
      <c r="Q604" s="165"/>
      <c r="R604" s="166"/>
      <c r="S604" s="191"/>
      <c r="T604" s="195"/>
      <c r="U604" s="167"/>
      <c r="V604" s="196"/>
      <c r="W604" s="199">
        <f t="shared" si="128"/>
        <v>0</v>
      </c>
      <c r="X604" s="344">
        <f>IF(G604&gt;0,HLOOKUP(C604,'Utility Allowances'!$O$33:$S$34,2),0)</f>
        <v>0</v>
      </c>
      <c r="Y604" s="345">
        <f t="shared" si="129"/>
        <v>0</v>
      </c>
      <c r="Z604" s="168">
        <f t="shared" si="130"/>
        <v>0</v>
      </c>
      <c r="AA604" s="346">
        <f t="shared" si="131"/>
        <v>0</v>
      </c>
      <c r="AB604" s="344">
        <f>IF(Y604&gt;0,VLOOKUP($Y604,'Reference Data 2'!$B$7:$C$71,2),0)</f>
        <v>0</v>
      </c>
      <c r="AC604" s="347">
        <f t="shared" si="132"/>
        <v>0</v>
      </c>
      <c r="AD604" s="348">
        <f t="shared" si="133"/>
        <v>0</v>
      </c>
      <c r="AE604" s="349">
        <f>IF(Y604&gt;0,VLOOKUP($Y604,'Reference Data 2'!$B$9:$D$71,3),0)</f>
        <v>0</v>
      </c>
      <c r="AF604" s="347">
        <f t="shared" si="134"/>
        <v>0</v>
      </c>
      <c r="AG604" s="346">
        <f t="shared" si="135"/>
        <v>0</v>
      </c>
      <c r="AH604" s="350">
        <f t="shared" si="136"/>
        <v>0</v>
      </c>
      <c r="AI604" s="351">
        <f t="shared" si="137"/>
        <v>0</v>
      </c>
      <c r="AJ604" s="352">
        <f t="shared" si="138"/>
        <v>0</v>
      </c>
      <c r="AK604" s="349">
        <f>IF(AA604&gt;0,VLOOKUP(C604,'Reference Data 1'!$N$13:$O$17,2),0)</f>
        <v>0</v>
      </c>
      <c r="AL604" s="346">
        <f t="shared" si="139"/>
        <v>0</v>
      </c>
      <c r="AM604" s="353">
        <f t="shared" si="140"/>
        <v>0</v>
      </c>
      <c r="AN604" s="354">
        <f t="shared" si="141"/>
        <v>0</v>
      </c>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c r="BO604" s="23"/>
      <c r="BP604" s="23"/>
      <c r="BQ604" s="23"/>
      <c r="BR604" s="23"/>
      <c r="BS604" s="23"/>
      <c r="BT604" s="23"/>
      <c r="BU604" s="23"/>
      <c r="BV604" s="23"/>
      <c r="BW604" s="23"/>
      <c r="BX604" s="23"/>
      <c r="BY604" s="23"/>
      <c r="BZ604" s="23"/>
      <c r="CA604" s="23"/>
      <c r="CB604" s="23"/>
      <c r="CC604" s="23"/>
      <c r="CD604" s="23"/>
      <c r="CE604" s="23"/>
      <c r="CF604" s="23"/>
      <c r="CG604" s="23"/>
      <c r="CH604" s="23"/>
      <c r="CI604" s="23"/>
      <c r="CJ604" s="23"/>
      <c r="CK604" s="23"/>
      <c r="CL604" s="23"/>
      <c r="CM604" s="23"/>
      <c r="CN604" s="23"/>
      <c r="CO604" s="23"/>
      <c r="CP604" s="23"/>
      <c r="CQ604" s="23"/>
      <c r="CR604" s="23"/>
      <c r="CS604" s="23"/>
      <c r="CT604" s="23"/>
      <c r="CU604" s="23"/>
      <c r="CV604" s="23"/>
      <c r="CW604" s="23"/>
      <c r="CX604" s="23"/>
      <c r="CY604" s="23"/>
      <c r="CZ604" s="23"/>
      <c r="DA604" s="23"/>
      <c r="DB604" s="23"/>
      <c r="DC604" s="23"/>
      <c r="DD604" s="23"/>
      <c r="DE604" s="23"/>
      <c r="DF604" s="23"/>
      <c r="DG604" s="23"/>
      <c r="DH604" s="23"/>
      <c r="DI604" s="23"/>
      <c r="DJ604" s="23"/>
      <c r="DK604" s="23"/>
      <c r="DL604" s="23"/>
      <c r="DM604" s="23"/>
      <c r="DN604" s="23"/>
      <c r="DO604" s="23"/>
      <c r="DP604" s="23"/>
      <c r="DQ604" s="23"/>
      <c r="DR604" s="23"/>
      <c r="DS604" s="23"/>
      <c r="DT604" s="23"/>
      <c r="DU604" s="23"/>
      <c r="DV604" s="23"/>
      <c r="DW604" s="23"/>
      <c r="DX604" s="23"/>
      <c r="DY604" s="23"/>
      <c r="DZ604" s="23"/>
      <c r="EA604" s="23"/>
      <c r="EB604" s="23"/>
      <c r="EC604" s="23"/>
      <c r="ED604" s="23"/>
      <c r="EE604" s="23"/>
      <c r="EF604" s="23"/>
      <c r="EG604" s="23"/>
      <c r="EH604" s="23"/>
      <c r="EI604" s="23"/>
      <c r="EJ604" s="23"/>
      <c r="EK604" s="23"/>
      <c r="EL604" s="23"/>
      <c r="EM604" s="23"/>
      <c r="EN604" s="23"/>
      <c r="EO604" s="23"/>
      <c r="EP604" s="23"/>
      <c r="EQ604" s="23"/>
      <c r="ER604" s="23"/>
      <c r="ES604" s="23"/>
      <c r="ET604" s="23"/>
      <c r="EU604" s="23"/>
      <c r="EV604" s="23"/>
      <c r="EW604" s="23"/>
      <c r="EX604" s="23"/>
      <c r="EY604" s="23"/>
      <c r="EZ604" s="23"/>
      <c r="FA604" s="23"/>
      <c r="FB604" s="23"/>
      <c r="FC604" s="23"/>
      <c r="FD604" s="23"/>
      <c r="FE604" s="23"/>
      <c r="FF604" s="23"/>
      <c r="FG604" s="23"/>
      <c r="FH604" s="23"/>
      <c r="FI604" s="23"/>
      <c r="FJ604" s="23"/>
      <c r="FK604" s="23"/>
      <c r="FL604" s="23"/>
      <c r="FM604" s="23"/>
      <c r="FN604" s="23"/>
      <c r="FO604" s="23"/>
      <c r="FP604" s="23"/>
      <c r="FQ604" s="23"/>
      <c r="FR604" s="23"/>
      <c r="FS604" s="23"/>
      <c r="FT604" s="23"/>
      <c r="FU604" s="23"/>
      <c r="FV604" s="23"/>
      <c r="FW604" s="23"/>
      <c r="FX604" s="23"/>
      <c r="FY604" s="23"/>
      <c r="FZ604" s="23"/>
      <c r="GA604" s="23"/>
      <c r="GB604" s="23"/>
      <c r="GC604" s="23"/>
      <c r="GD604" s="23"/>
      <c r="GE604" s="23"/>
      <c r="GF604" s="23"/>
      <c r="GG604" s="23"/>
      <c r="GH604" s="23"/>
      <c r="GI604" s="23"/>
      <c r="GJ604" s="23"/>
      <c r="GK604" s="23"/>
      <c r="GL604" s="23"/>
      <c r="GM604" s="23"/>
      <c r="GN604" s="23"/>
      <c r="GO604" s="23"/>
      <c r="GP604" s="23"/>
      <c r="GQ604" s="23"/>
      <c r="GR604" s="23"/>
      <c r="GS604" s="23"/>
      <c r="GT604" s="23"/>
      <c r="GU604" s="23"/>
      <c r="GV604" s="23"/>
      <c r="GW604" s="23"/>
      <c r="GX604" s="23"/>
      <c r="GY604" s="23"/>
      <c r="GZ604" s="23"/>
      <c r="HA604" s="23"/>
      <c r="HB604" s="23"/>
      <c r="HC604" s="23"/>
      <c r="HD604" s="23"/>
      <c r="HE604" s="23"/>
      <c r="HF604" s="23"/>
      <c r="HG604" s="23"/>
      <c r="HH604" s="23"/>
      <c r="HI604" s="23"/>
      <c r="HJ604" s="23"/>
      <c r="HK604" s="23"/>
    </row>
    <row r="605" spans="1:219" ht="13.9" customHeight="1">
      <c r="A605" s="392"/>
      <c r="B605" s="160"/>
      <c r="C605" s="161"/>
      <c r="D605" s="161"/>
      <c r="E605" s="255"/>
      <c r="F605" s="396">
        <v>0</v>
      </c>
      <c r="G605" s="181"/>
      <c r="H605" s="186"/>
      <c r="I605" s="162"/>
      <c r="J605" s="163"/>
      <c r="K605" s="164"/>
      <c r="L605" s="164"/>
      <c r="M605" s="187"/>
      <c r="N605" s="458"/>
      <c r="O605" s="463"/>
      <c r="P605" s="190"/>
      <c r="Q605" s="165"/>
      <c r="R605" s="166"/>
      <c r="S605" s="191"/>
      <c r="T605" s="195"/>
      <c r="U605" s="167"/>
      <c r="V605" s="196"/>
      <c r="W605" s="199">
        <f t="shared" si="128"/>
        <v>0</v>
      </c>
      <c r="X605" s="344">
        <f>IF(G605&gt;0,HLOOKUP(C605,'Utility Allowances'!$O$33:$S$34,2),0)</f>
        <v>0</v>
      </c>
      <c r="Y605" s="345">
        <f t="shared" si="129"/>
        <v>0</v>
      </c>
      <c r="Z605" s="168">
        <f t="shared" si="130"/>
        <v>0</v>
      </c>
      <c r="AA605" s="346">
        <f t="shared" si="131"/>
        <v>0</v>
      </c>
      <c r="AB605" s="344">
        <f>IF(Y605&gt;0,VLOOKUP($Y605,'Reference Data 2'!$B$7:$C$71,2),0)</f>
        <v>0</v>
      </c>
      <c r="AC605" s="347">
        <f t="shared" si="132"/>
        <v>0</v>
      </c>
      <c r="AD605" s="348">
        <f t="shared" si="133"/>
        <v>0</v>
      </c>
      <c r="AE605" s="349">
        <f>IF(Y605&gt;0,VLOOKUP($Y605,'Reference Data 2'!$B$9:$D$71,3),0)</f>
        <v>0</v>
      </c>
      <c r="AF605" s="347">
        <f t="shared" si="134"/>
        <v>0</v>
      </c>
      <c r="AG605" s="346">
        <f t="shared" si="135"/>
        <v>0</v>
      </c>
      <c r="AH605" s="350">
        <f t="shared" si="136"/>
        <v>0</v>
      </c>
      <c r="AI605" s="351">
        <f t="shared" si="137"/>
        <v>0</v>
      </c>
      <c r="AJ605" s="352">
        <f t="shared" si="138"/>
        <v>0</v>
      </c>
      <c r="AK605" s="349">
        <f>IF(AA605&gt;0,VLOOKUP(C605,'Reference Data 1'!$N$13:$O$17,2),0)</f>
        <v>0</v>
      </c>
      <c r="AL605" s="346">
        <f t="shared" si="139"/>
        <v>0</v>
      </c>
      <c r="AM605" s="353">
        <f t="shared" si="140"/>
        <v>0</v>
      </c>
      <c r="AN605" s="354">
        <f t="shared" si="141"/>
        <v>0</v>
      </c>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c r="BO605" s="23"/>
      <c r="BP605" s="23"/>
      <c r="BQ605" s="23"/>
      <c r="BR605" s="23"/>
      <c r="BS605" s="23"/>
      <c r="BT605" s="23"/>
      <c r="BU605" s="23"/>
      <c r="BV605" s="23"/>
      <c r="BW605" s="23"/>
      <c r="BX605" s="23"/>
      <c r="BY605" s="23"/>
      <c r="BZ605" s="23"/>
      <c r="CA605" s="23"/>
      <c r="CB605" s="23"/>
      <c r="CC605" s="23"/>
      <c r="CD605" s="23"/>
      <c r="CE605" s="23"/>
      <c r="CF605" s="23"/>
      <c r="CG605" s="23"/>
      <c r="CH605" s="23"/>
      <c r="CI605" s="23"/>
      <c r="CJ605" s="23"/>
      <c r="CK605" s="23"/>
      <c r="CL605" s="23"/>
      <c r="CM605" s="23"/>
      <c r="CN605" s="23"/>
      <c r="CO605" s="23"/>
      <c r="CP605" s="23"/>
      <c r="CQ605" s="23"/>
      <c r="CR605" s="23"/>
      <c r="CS605" s="23"/>
      <c r="CT605" s="23"/>
      <c r="CU605" s="23"/>
      <c r="CV605" s="23"/>
      <c r="CW605" s="23"/>
      <c r="CX605" s="23"/>
      <c r="CY605" s="23"/>
      <c r="CZ605" s="23"/>
      <c r="DA605" s="23"/>
      <c r="DB605" s="23"/>
      <c r="DC605" s="23"/>
      <c r="DD605" s="23"/>
      <c r="DE605" s="23"/>
      <c r="DF605" s="23"/>
      <c r="DG605" s="23"/>
      <c r="DH605" s="23"/>
      <c r="DI605" s="23"/>
      <c r="DJ605" s="23"/>
      <c r="DK605" s="23"/>
      <c r="DL605" s="23"/>
      <c r="DM605" s="23"/>
      <c r="DN605" s="23"/>
      <c r="DO605" s="23"/>
      <c r="DP605" s="23"/>
      <c r="DQ605" s="23"/>
      <c r="DR605" s="23"/>
      <c r="DS605" s="23"/>
      <c r="DT605" s="23"/>
      <c r="DU605" s="23"/>
      <c r="DV605" s="23"/>
      <c r="DW605" s="23"/>
      <c r="DX605" s="23"/>
      <c r="DY605" s="23"/>
      <c r="DZ605" s="23"/>
      <c r="EA605" s="23"/>
      <c r="EB605" s="23"/>
      <c r="EC605" s="23"/>
      <c r="ED605" s="23"/>
      <c r="EE605" s="23"/>
      <c r="EF605" s="23"/>
      <c r="EG605" s="23"/>
      <c r="EH605" s="23"/>
      <c r="EI605" s="23"/>
      <c r="EJ605" s="23"/>
      <c r="EK605" s="23"/>
      <c r="EL605" s="23"/>
      <c r="EM605" s="23"/>
      <c r="EN605" s="23"/>
      <c r="EO605" s="23"/>
      <c r="EP605" s="23"/>
      <c r="EQ605" s="23"/>
      <c r="ER605" s="23"/>
      <c r="ES605" s="23"/>
      <c r="ET605" s="23"/>
      <c r="EU605" s="23"/>
      <c r="EV605" s="23"/>
      <c r="EW605" s="23"/>
      <c r="EX605" s="23"/>
      <c r="EY605" s="23"/>
      <c r="EZ605" s="23"/>
      <c r="FA605" s="23"/>
      <c r="FB605" s="23"/>
      <c r="FC605" s="23"/>
      <c r="FD605" s="23"/>
      <c r="FE605" s="23"/>
      <c r="FF605" s="23"/>
      <c r="FG605" s="23"/>
      <c r="FH605" s="23"/>
      <c r="FI605" s="23"/>
      <c r="FJ605" s="23"/>
      <c r="FK605" s="23"/>
      <c r="FL605" s="23"/>
      <c r="FM605" s="23"/>
      <c r="FN605" s="23"/>
      <c r="FO605" s="23"/>
      <c r="FP605" s="23"/>
      <c r="FQ605" s="23"/>
      <c r="FR605" s="23"/>
      <c r="FS605" s="23"/>
      <c r="FT605" s="23"/>
      <c r="FU605" s="23"/>
      <c r="FV605" s="23"/>
      <c r="FW605" s="23"/>
      <c r="FX605" s="23"/>
      <c r="FY605" s="23"/>
      <c r="FZ605" s="23"/>
      <c r="GA605" s="23"/>
      <c r="GB605" s="23"/>
      <c r="GC605" s="23"/>
      <c r="GD605" s="23"/>
      <c r="GE605" s="23"/>
      <c r="GF605" s="23"/>
      <c r="GG605" s="23"/>
      <c r="GH605" s="23"/>
      <c r="GI605" s="23"/>
      <c r="GJ605" s="23"/>
      <c r="GK605" s="23"/>
      <c r="GL605" s="23"/>
      <c r="GM605" s="23"/>
      <c r="GN605" s="23"/>
      <c r="GO605" s="23"/>
      <c r="GP605" s="23"/>
      <c r="GQ605" s="23"/>
      <c r="GR605" s="23"/>
      <c r="GS605" s="23"/>
      <c r="GT605" s="23"/>
      <c r="GU605" s="23"/>
      <c r="GV605" s="23"/>
      <c r="GW605" s="23"/>
      <c r="GX605" s="23"/>
      <c r="GY605" s="23"/>
      <c r="GZ605" s="23"/>
      <c r="HA605" s="23"/>
      <c r="HB605" s="23"/>
      <c r="HC605" s="23"/>
      <c r="HD605" s="23"/>
      <c r="HE605" s="23"/>
      <c r="HF605" s="23"/>
      <c r="HG605" s="23"/>
      <c r="HH605" s="23"/>
      <c r="HI605" s="23"/>
      <c r="HJ605" s="23"/>
      <c r="HK605" s="23"/>
    </row>
    <row r="606" spans="1:219" ht="13.9" customHeight="1">
      <c r="A606" s="392"/>
      <c r="B606" s="160"/>
      <c r="C606" s="161"/>
      <c r="D606" s="161"/>
      <c r="E606" s="255"/>
      <c r="F606" s="396">
        <v>0</v>
      </c>
      <c r="G606" s="181"/>
      <c r="H606" s="186"/>
      <c r="I606" s="162"/>
      <c r="J606" s="163"/>
      <c r="K606" s="164"/>
      <c r="L606" s="164"/>
      <c r="M606" s="187"/>
      <c r="N606" s="458"/>
      <c r="O606" s="463"/>
      <c r="P606" s="190"/>
      <c r="Q606" s="165"/>
      <c r="R606" s="166"/>
      <c r="S606" s="191"/>
      <c r="T606" s="195"/>
      <c r="U606" s="167"/>
      <c r="V606" s="196"/>
      <c r="W606" s="199">
        <f t="shared" si="128"/>
        <v>0</v>
      </c>
      <c r="X606" s="344">
        <f>IF(G606&gt;0,HLOOKUP(C606,'Utility Allowances'!$O$33:$S$34,2),0)</f>
        <v>0</v>
      </c>
      <c r="Y606" s="345">
        <f t="shared" si="129"/>
        <v>0</v>
      </c>
      <c r="Z606" s="168">
        <f t="shared" si="130"/>
        <v>0</v>
      </c>
      <c r="AA606" s="346">
        <f t="shared" si="131"/>
        <v>0</v>
      </c>
      <c r="AB606" s="344">
        <f>IF(Y606&gt;0,VLOOKUP($Y606,'Reference Data 2'!$B$7:$C$71,2),0)</f>
        <v>0</v>
      </c>
      <c r="AC606" s="347">
        <f t="shared" si="132"/>
        <v>0</v>
      </c>
      <c r="AD606" s="348">
        <f t="shared" si="133"/>
        <v>0</v>
      </c>
      <c r="AE606" s="349">
        <f>IF(Y606&gt;0,VLOOKUP($Y606,'Reference Data 2'!$B$9:$D$71,3),0)</f>
        <v>0</v>
      </c>
      <c r="AF606" s="347">
        <f t="shared" si="134"/>
        <v>0</v>
      </c>
      <c r="AG606" s="346">
        <f t="shared" si="135"/>
        <v>0</v>
      </c>
      <c r="AH606" s="350">
        <f t="shared" si="136"/>
        <v>0</v>
      </c>
      <c r="AI606" s="351">
        <f t="shared" si="137"/>
        <v>0</v>
      </c>
      <c r="AJ606" s="352">
        <f t="shared" si="138"/>
        <v>0</v>
      </c>
      <c r="AK606" s="349">
        <f>IF(AA606&gt;0,VLOOKUP(C606,'Reference Data 1'!$N$13:$O$17,2),0)</f>
        <v>0</v>
      </c>
      <c r="AL606" s="346">
        <f t="shared" si="139"/>
        <v>0</v>
      </c>
      <c r="AM606" s="353">
        <f t="shared" si="140"/>
        <v>0</v>
      </c>
      <c r="AN606" s="354">
        <f t="shared" si="141"/>
        <v>0</v>
      </c>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23"/>
      <c r="BV606" s="23"/>
      <c r="BW606" s="23"/>
      <c r="BX606" s="23"/>
      <c r="BY606" s="23"/>
      <c r="BZ606" s="23"/>
      <c r="CA606" s="23"/>
      <c r="CB606" s="23"/>
      <c r="CC606" s="23"/>
      <c r="CD606" s="23"/>
      <c r="CE606" s="23"/>
      <c r="CF606" s="23"/>
      <c r="CG606" s="23"/>
      <c r="CH606" s="23"/>
      <c r="CI606" s="23"/>
      <c r="CJ606" s="23"/>
      <c r="CK606" s="23"/>
      <c r="CL606" s="23"/>
      <c r="CM606" s="23"/>
      <c r="CN606" s="23"/>
      <c r="CO606" s="23"/>
      <c r="CP606" s="23"/>
      <c r="CQ606" s="23"/>
      <c r="CR606" s="23"/>
      <c r="CS606" s="23"/>
      <c r="CT606" s="23"/>
      <c r="CU606" s="23"/>
      <c r="CV606" s="23"/>
      <c r="CW606" s="23"/>
      <c r="CX606" s="23"/>
      <c r="CY606" s="23"/>
      <c r="CZ606" s="23"/>
      <c r="DA606" s="23"/>
      <c r="DB606" s="23"/>
      <c r="DC606" s="23"/>
      <c r="DD606" s="23"/>
      <c r="DE606" s="23"/>
      <c r="DF606" s="23"/>
      <c r="DG606" s="23"/>
      <c r="DH606" s="23"/>
      <c r="DI606" s="23"/>
      <c r="DJ606" s="23"/>
      <c r="DK606" s="23"/>
      <c r="DL606" s="23"/>
      <c r="DM606" s="23"/>
      <c r="DN606" s="23"/>
      <c r="DO606" s="23"/>
      <c r="DP606" s="23"/>
      <c r="DQ606" s="23"/>
      <c r="DR606" s="23"/>
      <c r="DS606" s="23"/>
      <c r="DT606" s="23"/>
      <c r="DU606" s="23"/>
      <c r="DV606" s="23"/>
      <c r="DW606" s="23"/>
      <c r="DX606" s="23"/>
      <c r="DY606" s="23"/>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3"/>
      <c r="FL606" s="23"/>
      <c r="FM606" s="23"/>
      <c r="FN606" s="23"/>
      <c r="FO606" s="23"/>
      <c r="FP606" s="23"/>
      <c r="FQ606" s="23"/>
      <c r="FR606" s="23"/>
      <c r="FS606" s="23"/>
      <c r="FT606" s="23"/>
      <c r="FU606" s="23"/>
      <c r="FV606" s="23"/>
      <c r="FW606" s="23"/>
      <c r="FX606" s="23"/>
      <c r="FY606" s="23"/>
      <c r="FZ606" s="23"/>
      <c r="GA606" s="23"/>
      <c r="GB606" s="23"/>
      <c r="GC606" s="23"/>
      <c r="GD606" s="23"/>
      <c r="GE606" s="23"/>
      <c r="GF606" s="23"/>
      <c r="GG606" s="23"/>
      <c r="GH606" s="23"/>
      <c r="GI606" s="23"/>
      <c r="GJ606" s="23"/>
      <c r="GK606" s="23"/>
      <c r="GL606" s="23"/>
      <c r="GM606" s="23"/>
      <c r="GN606" s="23"/>
      <c r="GO606" s="23"/>
      <c r="GP606" s="23"/>
      <c r="GQ606" s="23"/>
      <c r="GR606" s="23"/>
      <c r="GS606" s="23"/>
      <c r="GT606" s="23"/>
      <c r="GU606" s="23"/>
      <c r="GV606" s="23"/>
      <c r="GW606" s="23"/>
      <c r="GX606" s="23"/>
      <c r="GY606" s="23"/>
      <c r="GZ606" s="23"/>
      <c r="HA606" s="23"/>
      <c r="HB606" s="23"/>
      <c r="HC606" s="23"/>
      <c r="HD606" s="23"/>
      <c r="HE606" s="23"/>
      <c r="HF606" s="23"/>
      <c r="HG606" s="23"/>
      <c r="HH606" s="23"/>
      <c r="HI606" s="23"/>
      <c r="HJ606" s="23"/>
      <c r="HK606" s="23"/>
    </row>
    <row r="607" spans="1:219" ht="13.9" customHeight="1">
      <c r="A607" s="392"/>
      <c r="B607" s="160"/>
      <c r="C607" s="161"/>
      <c r="D607" s="161"/>
      <c r="E607" s="255"/>
      <c r="F607" s="396">
        <v>0</v>
      </c>
      <c r="G607" s="181"/>
      <c r="H607" s="186"/>
      <c r="I607" s="162"/>
      <c r="J607" s="163"/>
      <c r="K607" s="164"/>
      <c r="L607" s="164"/>
      <c r="M607" s="187"/>
      <c r="N607" s="458"/>
      <c r="O607" s="463"/>
      <c r="P607" s="190"/>
      <c r="Q607" s="165"/>
      <c r="R607" s="166"/>
      <c r="S607" s="191"/>
      <c r="T607" s="195"/>
      <c r="U607" s="167"/>
      <c r="V607" s="196"/>
      <c r="W607" s="199">
        <f t="shared" si="128"/>
        <v>0</v>
      </c>
      <c r="X607" s="344">
        <f>IF(G607&gt;0,HLOOKUP(C607,'Utility Allowances'!$O$33:$S$34,2),0)</f>
        <v>0</v>
      </c>
      <c r="Y607" s="345">
        <f t="shared" si="129"/>
        <v>0</v>
      </c>
      <c r="Z607" s="168">
        <f t="shared" si="130"/>
        <v>0</v>
      </c>
      <c r="AA607" s="346">
        <f t="shared" si="131"/>
        <v>0</v>
      </c>
      <c r="AB607" s="344">
        <f>IF(Y607&gt;0,VLOOKUP($Y607,'Reference Data 2'!$B$7:$C$71,2),0)</f>
        <v>0</v>
      </c>
      <c r="AC607" s="347">
        <f t="shared" si="132"/>
        <v>0</v>
      </c>
      <c r="AD607" s="348">
        <f t="shared" si="133"/>
        <v>0</v>
      </c>
      <c r="AE607" s="349">
        <f>IF(Y607&gt;0,VLOOKUP($Y607,'Reference Data 2'!$B$9:$D$71,3),0)</f>
        <v>0</v>
      </c>
      <c r="AF607" s="347">
        <f t="shared" si="134"/>
        <v>0</v>
      </c>
      <c r="AG607" s="346">
        <f t="shared" si="135"/>
        <v>0</v>
      </c>
      <c r="AH607" s="350">
        <f t="shared" si="136"/>
        <v>0</v>
      </c>
      <c r="AI607" s="351">
        <f t="shared" si="137"/>
        <v>0</v>
      </c>
      <c r="AJ607" s="352">
        <f t="shared" si="138"/>
        <v>0</v>
      </c>
      <c r="AK607" s="349">
        <f>IF(AA607&gt;0,VLOOKUP(C607,'Reference Data 1'!$N$13:$O$17,2),0)</f>
        <v>0</v>
      </c>
      <c r="AL607" s="346">
        <f t="shared" si="139"/>
        <v>0</v>
      </c>
      <c r="AM607" s="353">
        <f t="shared" si="140"/>
        <v>0</v>
      </c>
      <c r="AN607" s="354">
        <f t="shared" si="141"/>
        <v>0</v>
      </c>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c r="BO607" s="23"/>
      <c r="BP607" s="23"/>
      <c r="BQ607" s="23"/>
      <c r="BR607" s="23"/>
      <c r="BS607" s="23"/>
      <c r="BT607" s="23"/>
      <c r="BU607" s="23"/>
      <c r="BV607" s="23"/>
      <c r="BW607" s="23"/>
      <c r="BX607" s="23"/>
      <c r="BY607" s="23"/>
      <c r="BZ607" s="23"/>
      <c r="CA607" s="23"/>
      <c r="CB607" s="23"/>
      <c r="CC607" s="23"/>
      <c r="CD607" s="23"/>
      <c r="CE607" s="23"/>
      <c r="CF607" s="23"/>
      <c r="CG607" s="23"/>
      <c r="CH607" s="23"/>
      <c r="CI607" s="23"/>
      <c r="CJ607" s="23"/>
      <c r="CK607" s="23"/>
      <c r="CL607" s="23"/>
      <c r="CM607" s="23"/>
      <c r="CN607" s="23"/>
      <c r="CO607" s="23"/>
      <c r="CP607" s="23"/>
      <c r="CQ607" s="23"/>
      <c r="CR607" s="23"/>
      <c r="CS607" s="23"/>
      <c r="CT607" s="23"/>
      <c r="CU607" s="23"/>
      <c r="CV607" s="23"/>
      <c r="CW607" s="23"/>
      <c r="CX607" s="23"/>
      <c r="CY607" s="23"/>
      <c r="CZ607" s="23"/>
      <c r="DA607" s="23"/>
      <c r="DB607" s="23"/>
      <c r="DC607" s="23"/>
      <c r="DD607" s="23"/>
      <c r="DE607" s="23"/>
      <c r="DF607" s="23"/>
      <c r="DG607" s="23"/>
      <c r="DH607" s="23"/>
      <c r="DI607" s="23"/>
      <c r="DJ607" s="23"/>
      <c r="DK607" s="23"/>
      <c r="DL607" s="23"/>
      <c r="DM607" s="23"/>
      <c r="DN607" s="23"/>
      <c r="DO607" s="23"/>
      <c r="DP607" s="23"/>
      <c r="DQ607" s="23"/>
      <c r="DR607" s="23"/>
      <c r="DS607" s="23"/>
      <c r="DT607" s="23"/>
      <c r="DU607" s="23"/>
      <c r="DV607" s="23"/>
      <c r="DW607" s="23"/>
      <c r="DX607" s="23"/>
      <c r="DY607" s="23"/>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3"/>
      <c r="FL607" s="23"/>
      <c r="FM607" s="23"/>
      <c r="FN607" s="23"/>
      <c r="FO607" s="23"/>
      <c r="FP607" s="23"/>
      <c r="FQ607" s="23"/>
      <c r="FR607" s="23"/>
      <c r="FS607" s="23"/>
      <c r="FT607" s="23"/>
      <c r="FU607" s="23"/>
      <c r="FV607" s="23"/>
      <c r="FW607" s="23"/>
      <c r="FX607" s="23"/>
      <c r="FY607" s="23"/>
      <c r="FZ607" s="23"/>
      <c r="GA607" s="23"/>
      <c r="GB607" s="23"/>
      <c r="GC607" s="23"/>
      <c r="GD607" s="23"/>
      <c r="GE607" s="23"/>
      <c r="GF607" s="23"/>
      <c r="GG607" s="23"/>
      <c r="GH607" s="23"/>
      <c r="GI607" s="23"/>
      <c r="GJ607" s="23"/>
      <c r="GK607" s="23"/>
      <c r="GL607" s="23"/>
      <c r="GM607" s="23"/>
      <c r="GN607" s="23"/>
      <c r="GO607" s="23"/>
      <c r="GP607" s="23"/>
      <c r="GQ607" s="23"/>
      <c r="GR607" s="23"/>
      <c r="GS607" s="23"/>
      <c r="GT607" s="23"/>
      <c r="GU607" s="23"/>
      <c r="GV607" s="23"/>
      <c r="GW607" s="23"/>
      <c r="GX607" s="23"/>
      <c r="GY607" s="23"/>
      <c r="GZ607" s="23"/>
      <c r="HA607" s="23"/>
      <c r="HB607" s="23"/>
      <c r="HC607" s="23"/>
      <c r="HD607" s="23"/>
      <c r="HE607" s="23"/>
      <c r="HF607" s="23"/>
      <c r="HG607" s="23"/>
      <c r="HH607" s="23"/>
      <c r="HI607" s="23"/>
      <c r="HJ607" s="23"/>
      <c r="HK607" s="23"/>
    </row>
    <row r="608" spans="1:219" ht="13.9" customHeight="1">
      <c r="A608" s="392"/>
      <c r="B608" s="160"/>
      <c r="C608" s="161"/>
      <c r="D608" s="161"/>
      <c r="E608" s="255"/>
      <c r="F608" s="396">
        <v>0</v>
      </c>
      <c r="G608" s="181"/>
      <c r="H608" s="186"/>
      <c r="I608" s="162"/>
      <c r="J608" s="163"/>
      <c r="K608" s="164"/>
      <c r="L608" s="164"/>
      <c r="M608" s="187"/>
      <c r="N608" s="458"/>
      <c r="O608" s="463"/>
      <c r="P608" s="190"/>
      <c r="Q608" s="165"/>
      <c r="R608" s="166"/>
      <c r="S608" s="191"/>
      <c r="T608" s="195"/>
      <c r="U608" s="167"/>
      <c r="V608" s="196"/>
      <c r="W608" s="199">
        <f t="shared" si="128"/>
        <v>0</v>
      </c>
      <c r="X608" s="344">
        <f>IF(G608&gt;0,HLOOKUP(C608,'Utility Allowances'!$O$33:$S$34,2),0)</f>
        <v>0</v>
      </c>
      <c r="Y608" s="345">
        <f t="shared" si="129"/>
        <v>0</v>
      </c>
      <c r="Z608" s="168">
        <f t="shared" si="130"/>
        <v>0</v>
      </c>
      <c r="AA608" s="346">
        <f t="shared" si="131"/>
        <v>0</v>
      </c>
      <c r="AB608" s="344">
        <f>IF(Y608&gt;0,VLOOKUP($Y608,'Reference Data 2'!$B$7:$C$71,2),0)</f>
        <v>0</v>
      </c>
      <c r="AC608" s="347">
        <f t="shared" si="132"/>
        <v>0</v>
      </c>
      <c r="AD608" s="348">
        <f t="shared" si="133"/>
        <v>0</v>
      </c>
      <c r="AE608" s="349">
        <f>IF(Y608&gt;0,VLOOKUP($Y608,'Reference Data 2'!$B$9:$D$71,3),0)</f>
        <v>0</v>
      </c>
      <c r="AF608" s="347">
        <f t="shared" si="134"/>
        <v>0</v>
      </c>
      <c r="AG608" s="346">
        <f t="shared" si="135"/>
        <v>0</v>
      </c>
      <c r="AH608" s="350">
        <f t="shared" si="136"/>
        <v>0</v>
      </c>
      <c r="AI608" s="351">
        <f t="shared" si="137"/>
        <v>0</v>
      </c>
      <c r="AJ608" s="352">
        <f t="shared" si="138"/>
        <v>0</v>
      </c>
      <c r="AK608" s="349">
        <f>IF(AA608&gt;0,VLOOKUP(C608,'Reference Data 1'!$N$13:$O$17,2),0)</f>
        <v>0</v>
      </c>
      <c r="AL608" s="346">
        <f t="shared" si="139"/>
        <v>0</v>
      </c>
      <c r="AM608" s="353">
        <f t="shared" si="140"/>
        <v>0</v>
      </c>
      <c r="AN608" s="354">
        <f t="shared" si="141"/>
        <v>0</v>
      </c>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c r="BO608" s="23"/>
      <c r="BP608" s="23"/>
      <c r="BQ608" s="23"/>
      <c r="BR608" s="23"/>
      <c r="BS608" s="23"/>
      <c r="BT608" s="23"/>
      <c r="BU608" s="23"/>
      <c r="BV608" s="23"/>
      <c r="BW608" s="23"/>
      <c r="BX608" s="23"/>
      <c r="BY608" s="23"/>
      <c r="BZ608" s="23"/>
      <c r="CA608" s="23"/>
      <c r="CB608" s="23"/>
      <c r="CC608" s="23"/>
      <c r="CD608" s="23"/>
      <c r="CE608" s="23"/>
      <c r="CF608" s="23"/>
      <c r="CG608" s="23"/>
      <c r="CH608" s="23"/>
      <c r="CI608" s="23"/>
      <c r="CJ608" s="23"/>
      <c r="CK608" s="23"/>
      <c r="CL608" s="23"/>
      <c r="CM608" s="23"/>
      <c r="CN608" s="23"/>
      <c r="CO608" s="23"/>
      <c r="CP608" s="23"/>
      <c r="CQ608" s="23"/>
      <c r="CR608" s="23"/>
      <c r="CS608" s="23"/>
      <c r="CT608" s="23"/>
      <c r="CU608" s="23"/>
      <c r="CV608" s="23"/>
      <c r="CW608" s="23"/>
      <c r="CX608" s="23"/>
      <c r="CY608" s="23"/>
      <c r="CZ608" s="23"/>
      <c r="DA608" s="23"/>
      <c r="DB608" s="23"/>
      <c r="DC608" s="23"/>
      <c r="DD608" s="23"/>
      <c r="DE608" s="23"/>
      <c r="DF608" s="23"/>
      <c r="DG608" s="23"/>
      <c r="DH608" s="23"/>
      <c r="DI608" s="23"/>
      <c r="DJ608" s="23"/>
      <c r="DK608" s="23"/>
      <c r="DL608" s="23"/>
      <c r="DM608" s="23"/>
      <c r="DN608" s="23"/>
      <c r="DO608" s="23"/>
      <c r="DP608" s="23"/>
      <c r="DQ608" s="23"/>
      <c r="DR608" s="23"/>
      <c r="DS608" s="23"/>
      <c r="DT608" s="23"/>
      <c r="DU608" s="23"/>
      <c r="DV608" s="23"/>
      <c r="DW608" s="23"/>
      <c r="DX608" s="23"/>
      <c r="DY608" s="23"/>
      <c r="DZ608" s="23"/>
      <c r="EA608" s="23"/>
      <c r="EB608" s="23"/>
      <c r="EC608" s="23"/>
      <c r="ED608" s="23"/>
      <c r="EE608" s="23"/>
      <c r="EF608" s="23"/>
      <c r="EG608" s="23"/>
      <c r="EH608" s="23"/>
      <c r="EI608" s="23"/>
      <c r="EJ608" s="23"/>
      <c r="EK608" s="23"/>
      <c r="EL608" s="23"/>
      <c r="EM608" s="23"/>
      <c r="EN608" s="23"/>
      <c r="EO608" s="23"/>
      <c r="EP608" s="23"/>
      <c r="EQ608" s="23"/>
      <c r="ER608" s="23"/>
      <c r="ES608" s="23"/>
      <c r="ET608" s="23"/>
      <c r="EU608" s="23"/>
      <c r="EV608" s="23"/>
      <c r="EW608" s="23"/>
      <c r="EX608" s="23"/>
      <c r="EY608" s="23"/>
      <c r="EZ608" s="23"/>
      <c r="FA608" s="23"/>
      <c r="FB608" s="23"/>
      <c r="FC608" s="23"/>
      <c r="FD608" s="23"/>
      <c r="FE608" s="23"/>
      <c r="FF608" s="23"/>
      <c r="FG608" s="23"/>
      <c r="FH608" s="23"/>
      <c r="FI608" s="23"/>
      <c r="FJ608" s="23"/>
      <c r="FK608" s="23"/>
      <c r="FL608" s="23"/>
      <c r="FM608" s="23"/>
      <c r="FN608" s="23"/>
      <c r="FO608" s="23"/>
      <c r="FP608" s="23"/>
      <c r="FQ608" s="23"/>
      <c r="FR608" s="23"/>
      <c r="FS608" s="23"/>
      <c r="FT608" s="23"/>
      <c r="FU608" s="23"/>
      <c r="FV608" s="23"/>
      <c r="FW608" s="23"/>
      <c r="FX608" s="23"/>
      <c r="FY608" s="23"/>
      <c r="FZ608" s="23"/>
      <c r="GA608" s="23"/>
      <c r="GB608" s="23"/>
      <c r="GC608" s="23"/>
      <c r="GD608" s="23"/>
      <c r="GE608" s="23"/>
      <c r="GF608" s="23"/>
      <c r="GG608" s="23"/>
      <c r="GH608" s="23"/>
      <c r="GI608" s="23"/>
      <c r="GJ608" s="23"/>
      <c r="GK608" s="23"/>
      <c r="GL608" s="23"/>
      <c r="GM608" s="23"/>
      <c r="GN608" s="23"/>
      <c r="GO608" s="23"/>
      <c r="GP608" s="23"/>
      <c r="GQ608" s="23"/>
      <c r="GR608" s="23"/>
      <c r="GS608" s="23"/>
      <c r="GT608" s="23"/>
      <c r="GU608" s="23"/>
      <c r="GV608" s="23"/>
      <c r="GW608" s="23"/>
      <c r="GX608" s="23"/>
      <c r="GY608" s="23"/>
      <c r="GZ608" s="23"/>
      <c r="HA608" s="23"/>
      <c r="HB608" s="23"/>
      <c r="HC608" s="23"/>
      <c r="HD608" s="23"/>
      <c r="HE608" s="23"/>
      <c r="HF608" s="23"/>
      <c r="HG608" s="23"/>
      <c r="HH608" s="23"/>
      <c r="HI608" s="23"/>
      <c r="HJ608" s="23"/>
      <c r="HK608" s="23"/>
    </row>
    <row r="609" spans="1:219" ht="13.9" customHeight="1">
      <c r="A609" s="392"/>
      <c r="B609" s="160"/>
      <c r="C609" s="161"/>
      <c r="D609" s="161"/>
      <c r="E609" s="255"/>
      <c r="F609" s="396">
        <v>0</v>
      </c>
      <c r="G609" s="181"/>
      <c r="H609" s="186"/>
      <c r="I609" s="162"/>
      <c r="J609" s="163"/>
      <c r="K609" s="164"/>
      <c r="L609" s="164"/>
      <c r="M609" s="187"/>
      <c r="N609" s="458"/>
      <c r="O609" s="463"/>
      <c r="P609" s="190"/>
      <c r="Q609" s="165"/>
      <c r="R609" s="166"/>
      <c r="S609" s="191"/>
      <c r="T609" s="195"/>
      <c r="U609" s="167"/>
      <c r="V609" s="196"/>
      <c r="W609" s="199">
        <f t="shared" si="128"/>
        <v>0</v>
      </c>
      <c r="X609" s="344">
        <f>IF(G609&gt;0,HLOOKUP(C609,'Utility Allowances'!$O$33:$S$34,2),0)</f>
        <v>0</v>
      </c>
      <c r="Y609" s="345">
        <f t="shared" si="129"/>
        <v>0</v>
      </c>
      <c r="Z609" s="168">
        <f t="shared" si="130"/>
        <v>0</v>
      </c>
      <c r="AA609" s="346">
        <f t="shared" si="131"/>
        <v>0</v>
      </c>
      <c r="AB609" s="344">
        <f>IF(Y609&gt;0,VLOOKUP($Y609,'Reference Data 2'!$B$7:$C$71,2),0)</f>
        <v>0</v>
      </c>
      <c r="AC609" s="347">
        <f t="shared" si="132"/>
        <v>0</v>
      </c>
      <c r="AD609" s="348">
        <f t="shared" si="133"/>
        <v>0</v>
      </c>
      <c r="AE609" s="349">
        <f>IF(Y609&gt;0,VLOOKUP($Y609,'Reference Data 2'!$B$9:$D$71,3),0)</f>
        <v>0</v>
      </c>
      <c r="AF609" s="347">
        <f t="shared" si="134"/>
        <v>0</v>
      </c>
      <c r="AG609" s="346">
        <f t="shared" si="135"/>
        <v>0</v>
      </c>
      <c r="AH609" s="350">
        <f t="shared" si="136"/>
        <v>0</v>
      </c>
      <c r="AI609" s="351">
        <f t="shared" si="137"/>
        <v>0</v>
      </c>
      <c r="AJ609" s="352">
        <f t="shared" si="138"/>
        <v>0</v>
      </c>
      <c r="AK609" s="349">
        <f>IF(AA609&gt;0,VLOOKUP(C609,'Reference Data 1'!$N$13:$O$17,2),0)</f>
        <v>0</v>
      </c>
      <c r="AL609" s="346">
        <f t="shared" si="139"/>
        <v>0</v>
      </c>
      <c r="AM609" s="353">
        <f t="shared" si="140"/>
        <v>0</v>
      </c>
      <c r="AN609" s="354">
        <f t="shared" si="141"/>
        <v>0</v>
      </c>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c r="BO609" s="23"/>
      <c r="BP609" s="23"/>
      <c r="BQ609" s="23"/>
      <c r="BR609" s="23"/>
      <c r="BS609" s="23"/>
      <c r="BT609" s="23"/>
      <c r="BU609" s="23"/>
      <c r="BV609" s="23"/>
      <c r="BW609" s="23"/>
      <c r="BX609" s="23"/>
      <c r="BY609" s="23"/>
      <c r="BZ609" s="23"/>
      <c r="CA609" s="23"/>
      <c r="CB609" s="23"/>
      <c r="CC609" s="23"/>
      <c r="CD609" s="23"/>
      <c r="CE609" s="23"/>
      <c r="CF609" s="23"/>
      <c r="CG609" s="23"/>
      <c r="CH609" s="23"/>
      <c r="CI609" s="23"/>
      <c r="CJ609" s="23"/>
      <c r="CK609" s="23"/>
      <c r="CL609" s="23"/>
      <c r="CM609" s="23"/>
      <c r="CN609" s="23"/>
      <c r="CO609" s="23"/>
      <c r="CP609" s="23"/>
      <c r="CQ609" s="23"/>
      <c r="CR609" s="23"/>
      <c r="CS609" s="23"/>
      <c r="CT609" s="23"/>
      <c r="CU609" s="23"/>
      <c r="CV609" s="23"/>
      <c r="CW609" s="23"/>
      <c r="CX609" s="23"/>
      <c r="CY609" s="23"/>
      <c r="CZ609" s="23"/>
      <c r="DA609" s="23"/>
      <c r="DB609" s="23"/>
      <c r="DC609" s="23"/>
      <c r="DD609" s="23"/>
      <c r="DE609" s="23"/>
      <c r="DF609" s="23"/>
      <c r="DG609" s="23"/>
      <c r="DH609" s="23"/>
      <c r="DI609" s="23"/>
      <c r="DJ609" s="23"/>
      <c r="DK609" s="23"/>
      <c r="DL609" s="23"/>
      <c r="DM609" s="23"/>
      <c r="DN609" s="23"/>
      <c r="DO609" s="23"/>
      <c r="DP609" s="23"/>
      <c r="DQ609" s="23"/>
      <c r="DR609" s="23"/>
      <c r="DS609" s="23"/>
      <c r="DT609" s="23"/>
      <c r="DU609" s="23"/>
      <c r="DV609" s="23"/>
      <c r="DW609" s="23"/>
      <c r="DX609" s="23"/>
      <c r="DY609" s="23"/>
      <c r="DZ609" s="23"/>
      <c r="EA609" s="23"/>
      <c r="EB609" s="23"/>
      <c r="EC609" s="23"/>
      <c r="ED609" s="23"/>
      <c r="EE609" s="23"/>
      <c r="EF609" s="23"/>
      <c r="EG609" s="23"/>
      <c r="EH609" s="23"/>
      <c r="EI609" s="23"/>
      <c r="EJ609" s="23"/>
      <c r="EK609" s="23"/>
      <c r="EL609" s="23"/>
      <c r="EM609" s="23"/>
      <c r="EN609" s="23"/>
      <c r="EO609" s="23"/>
      <c r="EP609" s="23"/>
      <c r="EQ609" s="23"/>
      <c r="ER609" s="23"/>
      <c r="ES609" s="23"/>
      <c r="ET609" s="23"/>
      <c r="EU609" s="23"/>
      <c r="EV609" s="23"/>
      <c r="EW609" s="23"/>
      <c r="EX609" s="23"/>
      <c r="EY609" s="23"/>
      <c r="EZ609" s="23"/>
      <c r="FA609" s="23"/>
      <c r="FB609" s="23"/>
      <c r="FC609" s="23"/>
      <c r="FD609" s="23"/>
      <c r="FE609" s="23"/>
      <c r="FF609" s="23"/>
      <c r="FG609" s="23"/>
      <c r="FH609" s="23"/>
      <c r="FI609" s="23"/>
      <c r="FJ609" s="23"/>
      <c r="FK609" s="23"/>
      <c r="FL609" s="23"/>
      <c r="FM609" s="23"/>
      <c r="FN609" s="23"/>
      <c r="FO609" s="23"/>
      <c r="FP609" s="23"/>
      <c r="FQ609" s="23"/>
      <c r="FR609" s="23"/>
      <c r="FS609" s="23"/>
      <c r="FT609" s="23"/>
      <c r="FU609" s="23"/>
      <c r="FV609" s="23"/>
      <c r="FW609" s="23"/>
      <c r="FX609" s="23"/>
      <c r="FY609" s="23"/>
      <c r="FZ609" s="23"/>
      <c r="GA609" s="23"/>
      <c r="GB609" s="23"/>
      <c r="GC609" s="23"/>
      <c r="GD609" s="23"/>
      <c r="GE609" s="23"/>
      <c r="GF609" s="23"/>
      <c r="GG609" s="23"/>
      <c r="GH609" s="23"/>
      <c r="GI609" s="23"/>
      <c r="GJ609" s="23"/>
      <c r="GK609" s="23"/>
      <c r="GL609" s="23"/>
      <c r="GM609" s="23"/>
      <c r="GN609" s="23"/>
      <c r="GO609" s="23"/>
      <c r="GP609" s="23"/>
      <c r="GQ609" s="23"/>
      <c r="GR609" s="23"/>
      <c r="GS609" s="23"/>
      <c r="GT609" s="23"/>
      <c r="GU609" s="23"/>
      <c r="GV609" s="23"/>
      <c r="GW609" s="23"/>
      <c r="GX609" s="23"/>
      <c r="GY609" s="23"/>
      <c r="GZ609" s="23"/>
      <c r="HA609" s="23"/>
      <c r="HB609" s="23"/>
      <c r="HC609" s="23"/>
      <c r="HD609" s="23"/>
      <c r="HE609" s="23"/>
      <c r="HF609" s="23"/>
      <c r="HG609" s="23"/>
      <c r="HH609" s="23"/>
      <c r="HI609" s="23"/>
      <c r="HJ609" s="23"/>
      <c r="HK609" s="23"/>
    </row>
    <row r="610" spans="1:219" ht="13.9" customHeight="1">
      <c r="A610" s="392"/>
      <c r="B610" s="160"/>
      <c r="C610" s="161"/>
      <c r="D610" s="161"/>
      <c r="E610" s="255"/>
      <c r="F610" s="396">
        <v>0</v>
      </c>
      <c r="G610" s="181"/>
      <c r="H610" s="186"/>
      <c r="I610" s="162"/>
      <c r="J610" s="163"/>
      <c r="K610" s="164"/>
      <c r="L610" s="164"/>
      <c r="M610" s="187"/>
      <c r="N610" s="458"/>
      <c r="O610" s="463"/>
      <c r="P610" s="190"/>
      <c r="Q610" s="165"/>
      <c r="R610" s="166"/>
      <c r="S610" s="191"/>
      <c r="T610" s="195"/>
      <c r="U610" s="167"/>
      <c r="V610" s="196"/>
      <c r="W610" s="199">
        <f t="shared" si="128"/>
        <v>0</v>
      </c>
      <c r="X610" s="344">
        <f>IF(G610&gt;0,HLOOKUP(C610,'Utility Allowances'!$O$33:$S$34,2),0)</f>
        <v>0</v>
      </c>
      <c r="Y610" s="345">
        <f t="shared" si="129"/>
        <v>0</v>
      </c>
      <c r="Z610" s="168">
        <f t="shared" si="130"/>
        <v>0</v>
      </c>
      <c r="AA610" s="346">
        <f t="shared" si="131"/>
        <v>0</v>
      </c>
      <c r="AB610" s="344">
        <f>IF(Y610&gt;0,VLOOKUP($Y610,'Reference Data 2'!$B$7:$C$71,2),0)</f>
        <v>0</v>
      </c>
      <c r="AC610" s="347">
        <f t="shared" si="132"/>
        <v>0</v>
      </c>
      <c r="AD610" s="348">
        <f t="shared" si="133"/>
        <v>0</v>
      </c>
      <c r="AE610" s="349">
        <f>IF(Y610&gt;0,VLOOKUP($Y610,'Reference Data 2'!$B$9:$D$71,3),0)</f>
        <v>0</v>
      </c>
      <c r="AF610" s="347">
        <f t="shared" si="134"/>
        <v>0</v>
      </c>
      <c r="AG610" s="346">
        <f t="shared" si="135"/>
        <v>0</v>
      </c>
      <c r="AH610" s="350">
        <f t="shared" si="136"/>
        <v>0</v>
      </c>
      <c r="AI610" s="351">
        <f t="shared" si="137"/>
        <v>0</v>
      </c>
      <c r="AJ610" s="352">
        <f t="shared" si="138"/>
        <v>0</v>
      </c>
      <c r="AK610" s="349">
        <f>IF(AA610&gt;0,VLOOKUP(C610,'Reference Data 1'!$N$13:$O$17,2),0)</f>
        <v>0</v>
      </c>
      <c r="AL610" s="346">
        <f t="shared" si="139"/>
        <v>0</v>
      </c>
      <c r="AM610" s="353">
        <f t="shared" si="140"/>
        <v>0</v>
      </c>
      <c r="AN610" s="354">
        <f t="shared" si="141"/>
        <v>0</v>
      </c>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c r="BO610" s="23"/>
      <c r="BP610" s="23"/>
      <c r="BQ610" s="23"/>
      <c r="BR610" s="23"/>
      <c r="BS610" s="23"/>
      <c r="BT610" s="23"/>
      <c r="BU610" s="23"/>
      <c r="BV610" s="23"/>
      <c r="BW610" s="23"/>
      <c r="BX610" s="23"/>
      <c r="BY610" s="23"/>
      <c r="BZ610" s="23"/>
      <c r="CA610" s="23"/>
      <c r="CB610" s="23"/>
      <c r="CC610" s="23"/>
      <c r="CD610" s="23"/>
      <c r="CE610" s="23"/>
      <c r="CF610" s="23"/>
      <c r="CG610" s="23"/>
      <c r="CH610" s="23"/>
      <c r="CI610" s="23"/>
      <c r="CJ610" s="23"/>
      <c r="CK610" s="23"/>
      <c r="CL610" s="23"/>
      <c r="CM610" s="23"/>
      <c r="CN610" s="23"/>
      <c r="CO610" s="23"/>
      <c r="CP610" s="23"/>
      <c r="CQ610" s="23"/>
      <c r="CR610" s="23"/>
      <c r="CS610" s="23"/>
      <c r="CT610" s="23"/>
      <c r="CU610" s="23"/>
      <c r="CV610" s="23"/>
      <c r="CW610" s="23"/>
      <c r="CX610" s="23"/>
      <c r="CY610" s="23"/>
      <c r="CZ610" s="23"/>
      <c r="DA610" s="23"/>
      <c r="DB610" s="23"/>
      <c r="DC610" s="23"/>
      <c r="DD610" s="23"/>
      <c r="DE610" s="23"/>
      <c r="DF610" s="23"/>
      <c r="DG610" s="23"/>
      <c r="DH610" s="23"/>
      <c r="DI610" s="23"/>
      <c r="DJ610" s="23"/>
      <c r="DK610" s="23"/>
      <c r="DL610" s="23"/>
      <c r="DM610" s="23"/>
      <c r="DN610" s="23"/>
      <c r="DO610" s="23"/>
      <c r="DP610" s="23"/>
      <c r="DQ610" s="23"/>
      <c r="DR610" s="23"/>
      <c r="DS610" s="23"/>
      <c r="DT610" s="23"/>
      <c r="DU610" s="23"/>
      <c r="DV610" s="23"/>
      <c r="DW610" s="23"/>
      <c r="DX610" s="23"/>
      <c r="DY610" s="23"/>
      <c r="DZ610" s="23"/>
      <c r="EA610" s="23"/>
      <c r="EB610" s="23"/>
      <c r="EC610" s="23"/>
      <c r="ED610" s="23"/>
      <c r="EE610" s="23"/>
      <c r="EF610" s="23"/>
      <c r="EG610" s="23"/>
      <c r="EH610" s="23"/>
      <c r="EI610" s="23"/>
      <c r="EJ610" s="23"/>
      <c r="EK610" s="23"/>
      <c r="EL610" s="23"/>
      <c r="EM610" s="23"/>
      <c r="EN610" s="23"/>
      <c r="EO610" s="23"/>
      <c r="EP610" s="23"/>
      <c r="EQ610" s="23"/>
      <c r="ER610" s="23"/>
      <c r="ES610" s="23"/>
      <c r="ET610" s="23"/>
      <c r="EU610" s="23"/>
      <c r="EV610" s="23"/>
      <c r="EW610" s="23"/>
      <c r="EX610" s="23"/>
      <c r="EY610" s="23"/>
      <c r="EZ610" s="23"/>
      <c r="FA610" s="23"/>
      <c r="FB610" s="23"/>
      <c r="FC610" s="23"/>
      <c r="FD610" s="23"/>
      <c r="FE610" s="23"/>
      <c r="FF610" s="23"/>
      <c r="FG610" s="23"/>
      <c r="FH610" s="23"/>
      <c r="FI610" s="23"/>
      <c r="FJ610" s="23"/>
      <c r="FK610" s="23"/>
      <c r="FL610" s="23"/>
      <c r="FM610" s="23"/>
      <c r="FN610" s="23"/>
      <c r="FO610" s="23"/>
      <c r="FP610" s="23"/>
      <c r="FQ610" s="23"/>
      <c r="FR610" s="23"/>
      <c r="FS610" s="23"/>
      <c r="FT610" s="23"/>
      <c r="FU610" s="23"/>
      <c r="FV610" s="23"/>
      <c r="FW610" s="23"/>
      <c r="FX610" s="23"/>
      <c r="FY610" s="23"/>
      <c r="FZ610" s="23"/>
      <c r="GA610" s="23"/>
      <c r="GB610" s="23"/>
      <c r="GC610" s="23"/>
      <c r="GD610" s="23"/>
      <c r="GE610" s="23"/>
      <c r="GF610" s="23"/>
      <c r="GG610" s="23"/>
      <c r="GH610" s="23"/>
      <c r="GI610" s="23"/>
      <c r="GJ610" s="23"/>
      <c r="GK610" s="23"/>
      <c r="GL610" s="23"/>
      <c r="GM610" s="23"/>
      <c r="GN610" s="23"/>
      <c r="GO610" s="23"/>
      <c r="GP610" s="23"/>
      <c r="GQ610" s="23"/>
      <c r="GR610" s="23"/>
      <c r="GS610" s="23"/>
      <c r="GT610" s="23"/>
      <c r="GU610" s="23"/>
      <c r="GV610" s="23"/>
      <c r="GW610" s="23"/>
      <c r="GX610" s="23"/>
      <c r="GY610" s="23"/>
      <c r="GZ610" s="23"/>
      <c r="HA610" s="23"/>
      <c r="HB610" s="23"/>
      <c r="HC610" s="23"/>
      <c r="HD610" s="23"/>
      <c r="HE610" s="23"/>
      <c r="HF610" s="23"/>
      <c r="HG610" s="23"/>
      <c r="HH610" s="23"/>
      <c r="HI610" s="23"/>
      <c r="HJ610" s="23"/>
      <c r="HK610" s="23"/>
    </row>
    <row r="611" spans="1:219" ht="13.9" customHeight="1">
      <c r="A611" s="392"/>
      <c r="B611" s="160"/>
      <c r="C611" s="161"/>
      <c r="D611" s="161"/>
      <c r="E611" s="255"/>
      <c r="F611" s="396">
        <v>0</v>
      </c>
      <c r="G611" s="181"/>
      <c r="H611" s="186"/>
      <c r="I611" s="162"/>
      <c r="J611" s="163"/>
      <c r="K611" s="164"/>
      <c r="L611" s="164"/>
      <c r="M611" s="187"/>
      <c r="N611" s="458"/>
      <c r="O611" s="463"/>
      <c r="P611" s="190"/>
      <c r="Q611" s="165"/>
      <c r="R611" s="166"/>
      <c r="S611" s="191"/>
      <c r="T611" s="195"/>
      <c r="U611" s="167"/>
      <c r="V611" s="196"/>
      <c r="W611" s="199">
        <f t="shared" si="128"/>
        <v>0</v>
      </c>
      <c r="X611" s="344">
        <f>IF(G611&gt;0,HLOOKUP(C611,'Utility Allowances'!$O$33:$S$34,2),0)</f>
        <v>0</v>
      </c>
      <c r="Y611" s="345">
        <f t="shared" si="129"/>
        <v>0</v>
      </c>
      <c r="Z611" s="168">
        <f t="shared" si="130"/>
        <v>0</v>
      </c>
      <c r="AA611" s="346">
        <f t="shared" si="131"/>
        <v>0</v>
      </c>
      <c r="AB611" s="344">
        <f>IF(Y611&gt;0,VLOOKUP($Y611,'Reference Data 2'!$B$7:$C$71,2),0)</f>
        <v>0</v>
      </c>
      <c r="AC611" s="347">
        <f t="shared" si="132"/>
        <v>0</v>
      </c>
      <c r="AD611" s="348">
        <f t="shared" si="133"/>
        <v>0</v>
      </c>
      <c r="AE611" s="349">
        <f>IF(Y611&gt;0,VLOOKUP($Y611,'Reference Data 2'!$B$9:$D$71,3),0)</f>
        <v>0</v>
      </c>
      <c r="AF611" s="347">
        <f t="shared" si="134"/>
        <v>0</v>
      </c>
      <c r="AG611" s="346">
        <f t="shared" si="135"/>
        <v>0</v>
      </c>
      <c r="AH611" s="350">
        <f t="shared" si="136"/>
        <v>0</v>
      </c>
      <c r="AI611" s="351">
        <f t="shared" si="137"/>
        <v>0</v>
      </c>
      <c r="AJ611" s="352">
        <f t="shared" si="138"/>
        <v>0</v>
      </c>
      <c r="AK611" s="349">
        <f>IF(AA611&gt;0,VLOOKUP(C611,'Reference Data 1'!$N$13:$O$17,2),0)</f>
        <v>0</v>
      </c>
      <c r="AL611" s="346">
        <f t="shared" si="139"/>
        <v>0</v>
      </c>
      <c r="AM611" s="353">
        <f t="shared" si="140"/>
        <v>0</v>
      </c>
      <c r="AN611" s="354">
        <f t="shared" si="141"/>
        <v>0</v>
      </c>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c r="BO611" s="23"/>
      <c r="BP611" s="23"/>
      <c r="BQ611" s="23"/>
      <c r="BR611" s="23"/>
      <c r="BS611" s="23"/>
      <c r="BT611" s="23"/>
      <c r="BU611" s="23"/>
      <c r="BV611" s="23"/>
      <c r="BW611" s="23"/>
      <c r="BX611" s="23"/>
      <c r="BY611" s="23"/>
      <c r="BZ611" s="23"/>
      <c r="CA611" s="23"/>
      <c r="CB611" s="23"/>
      <c r="CC611" s="23"/>
      <c r="CD611" s="23"/>
      <c r="CE611" s="23"/>
      <c r="CF611" s="23"/>
      <c r="CG611" s="23"/>
      <c r="CH611" s="23"/>
      <c r="CI611" s="23"/>
      <c r="CJ611" s="23"/>
      <c r="CK611" s="23"/>
      <c r="CL611" s="23"/>
      <c r="CM611" s="23"/>
      <c r="CN611" s="23"/>
      <c r="CO611" s="23"/>
      <c r="CP611" s="23"/>
      <c r="CQ611" s="23"/>
      <c r="CR611" s="23"/>
      <c r="CS611" s="23"/>
      <c r="CT611" s="23"/>
      <c r="CU611" s="23"/>
      <c r="CV611" s="23"/>
      <c r="CW611" s="23"/>
      <c r="CX611" s="23"/>
      <c r="CY611" s="23"/>
      <c r="CZ611" s="23"/>
      <c r="DA611" s="23"/>
      <c r="DB611" s="23"/>
      <c r="DC611" s="23"/>
      <c r="DD611" s="23"/>
      <c r="DE611" s="23"/>
      <c r="DF611" s="23"/>
      <c r="DG611" s="23"/>
      <c r="DH611" s="23"/>
      <c r="DI611" s="23"/>
      <c r="DJ611" s="23"/>
      <c r="DK611" s="23"/>
      <c r="DL611" s="23"/>
      <c r="DM611" s="23"/>
      <c r="DN611" s="23"/>
      <c r="DO611" s="23"/>
      <c r="DP611" s="23"/>
      <c r="DQ611" s="23"/>
      <c r="DR611" s="23"/>
      <c r="DS611" s="23"/>
      <c r="DT611" s="23"/>
      <c r="DU611" s="23"/>
      <c r="DV611" s="23"/>
      <c r="DW611" s="23"/>
      <c r="DX611" s="23"/>
      <c r="DY611" s="23"/>
      <c r="DZ611" s="23"/>
      <c r="EA611" s="23"/>
      <c r="EB611" s="23"/>
      <c r="EC611" s="23"/>
      <c r="ED611" s="23"/>
      <c r="EE611" s="23"/>
      <c r="EF611" s="23"/>
      <c r="EG611" s="23"/>
      <c r="EH611" s="23"/>
      <c r="EI611" s="23"/>
      <c r="EJ611" s="23"/>
      <c r="EK611" s="23"/>
      <c r="EL611" s="23"/>
      <c r="EM611" s="23"/>
      <c r="EN611" s="23"/>
      <c r="EO611" s="23"/>
      <c r="EP611" s="23"/>
      <c r="EQ611" s="23"/>
      <c r="ER611" s="23"/>
      <c r="ES611" s="23"/>
      <c r="ET611" s="23"/>
      <c r="EU611" s="23"/>
      <c r="EV611" s="23"/>
      <c r="EW611" s="23"/>
      <c r="EX611" s="23"/>
      <c r="EY611" s="23"/>
      <c r="EZ611" s="23"/>
      <c r="FA611" s="23"/>
      <c r="FB611" s="23"/>
      <c r="FC611" s="23"/>
      <c r="FD611" s="23"/>
      <c r="FE611" s="23"/>
      <c r="FF611" s="23"/>
      <c r="FG611" s="23"/>
      <c r="FH611" s="23"/>
      <c r="FI611" s="23"/>
      <c r="FJ611" s="23"/>
      <c r="FK611" s="23"/>
      <c r="FL611" s="23"/>
      <c r="FM611" s="23"/>
      <c r="FN611" s="23"/>
      <c r="FO611" s="23"/>
      <c r="FP611" s="23"/>
      <c r="FQ611" s="23"/>
      <c r="FR611" s="23"/>
      <c r="FS611" s="23"/>
      <c r="FT611" s="23"/>
      <c r="FU611" s="23"/>
      <c r="FV611" s="23"/>
      <c r="FW611" s="23"/>
      <c r="FX611" s="23"/>
      <c r="FY611" s="23"/>
      <c r="FZ611" s="23"/>
      <c r="GA611" s="23"/>
      <c r="GB611" s="23"/>
      <c r="GC611" s="23"/>
      <c r="GD611" s="23"/>
      <c r="GE611" s="23"/>
      <c r="GF611" s="23"/>
      <c r="GG611" s="23"/>
      <c r="GH611" s="23"/>
      <c r="GI611" s="23"/>
      <c r="GJ611" s="23"/>
      <c r="GK611" s="23"/>
      <c r="GL611" s="23"/>
      <c r="GM611" s="23"/>
      <c r="GN611" s="23"/>
      <c r="GO611" s="23"/>
      <c r="GP611" s="23"/>
      <c r="GQ611" s="23"/>
      <c r="GR611" s="23"/>
      <c r="GS611" s="23"/>
      <c r="GT611" s="23"/>
      <c r="GU611" s="23"/>
      <c r="GV611" s="23"/>
      <c r="GW611" s="23"/>
      <c r="GX611" s="23"/>
      <c r="GY611" s="23"/>
      <c r="GZ611" s="23"/>
      <c r="HA611" s="23"/>
      <c r="HB611" s="23"/>
      <c r="HC611" s="23"/>
      <c r="HD611" s="23"/>
      <c r="HE611" s="23"/>
      <c r="HF611" s="23"/>
      <c r="HG611" s="23"/>
      <c r="HH611" s="23"/>
      <c r="HI611" s="23"/>
      <c r="HJ611" s="23"/>
      <c r="HK611" s="23"/>
    </row>
    <row r="612" spans="1:219" ht="13.9" customHeight="1">
      <c r="A612" s="392"/>
      <c r="B612" s="160"/>
      <c r="C612" s="161"/>
      <c r="D612" s="161"/>
      <c r="E612" s="255"/>
      <c r="F612" s="396">
        <v>0</v>
      </c>
      <c r="G612" s="181"/>
      <c r="H612" s="186"/>
      <c r="I612" s="162"/>
      <c r="J612" s="163"/>
      <c r="K612" s="164"/>
      <c r="L612" s="164"/>
      <c r="M612" s="187"/>
      <c r="N612" s="458"/>
      <c r="O612" s="463"/>
      <c r="P612" s="190"/>
      <c r="Q612" s="165"/>
      <c r="R612" s="166"/>
      <c r="S612" s="191"/>
      <c r="T612" s="195"/>
      <c r="U612" s="167"/>
      <c r="V612" s="196"/>
      <c r="W612" s="199">
        <f t="shared" si="128"/>
        <v>0</v>
      </c>
      <c r="X612" s="344">
        <f>IF(G612&gt;0,HLOOKUP(C612,'Utility Allowances'!$O$33:$S$34,2),0)</f>
        <v>0</v>
      </c>
      <c r="Y612" s="345">
        <f t="shared" si="129"/>
        <v>0</v>
      </c>
      <c r="Z612" s="168">
        <f t="shared" si="130"/>
        <v>0</v>
      </c>
      <c r="AA612" s="346">
        <f t="shared" si="131"/>
        <v>0</v>
      </c>
      <c r="AB612" s="344">
        <f>IF(Y612&gt;0,VLOOKUP($Y612,'Reference Data 2'!$B$7:$C$71,2),0)</f>
        <v>0</v>
      </c>
      <c r="AC612" s="347">
        <f t="shared" si="132"/>
        <v>0</v>
      </c>
      <c r="AD612" s="348">
        <f t="shared" si="133"/>
        <v>0</v>
      </c>
      <c r="AE612" s="349">
        <f>IF(Y612&gt;0,VLOOKUP($Y612,'Reference Data 2'!$B$9:$D$71,3),0)</f>
        <v>0</v>
      </c>
      <c r="AF612" s="347">
        <f t="shared" si="134"/>
        <v>0</v>
      </c>
      <c r="AG612" s="346">
        <f t="shared" si="135"/>
        <v>0</v>
      </c>
      <c r="AH612" s="350">
        <f t="shared" si="136"/>
        <v>0</v>
      </c>
      <c r="AI612" s="351">
        <f t="shared" si="137"/>
        <v>0</v>
      </c>
      <c r="AJ612" s="352">
        <f t="shared" si="138"/>
        <v>0</v>
      </c>
      <c r="AK612" s="349">
        <f>IF(AA612&gt;0,VLOOKUP(C612,'Reference Data 1'!$N$13:$O$17,2),0)</f>
        <v>0</v>
      </c>
      <c r="AL612" s="346">
        <f t="shared" si="139"/>
        <v>0</v>
      </c>
      <c r="AM612" s="353">
        <f t="shared" si="140"/>
        <v>0</v>
      </c>
      <c r="AN612" s="354">
        <f t="shared" si="141"/>
        <v>0</v>
      </c>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c r="BO612" s="23"/>
      <c r="BP612" s="23"/>
      <c r="BQ612" s="23"/>
      <c r="BR612" s="23"/>
      <c r="BS612" s="23"/>
      <c r="BT612" s="23"/>
      <c r="BU612" s="23"/>
      <c r="BV612" s="23"/>
      <c r="BW612" s="23"/>
      <c r="BX612" s="23"/>
      <c r="BY612" s="23"/>
      <c r="BZ612" s="23"/>
      <c r="CA612" s="23"/>
      <c r="CB612" s="23"/>
      <c r="CC612" s="23"/>
      <c r="CD612" s="23"/>
      <c r="CE612" s="23"/>
      <c r="CF612" s="23"/>
      <c r="CG612" s="23"/>
      <c r="CH612" s="23"/>
      <c r="CI612" s="23"/>
      <c r="CJ612" s="23"/>
      <c r="CK612" s="23"/>
      <c r="CL612" s="23"/>
      <c r="CM612" s="23"/>
      <c r="CN612" s="23"/>
      <c r="CO612" s="23"/>
      <c r="CP612" s="23"/>
      <c r="CQ612" s="23"/>
      <c r="CR612" s="23"/>
      <c r="CS612" s="23"/>
      <c r="CT612" s="23"/>
      <c r="CU612" s="23"/>
      <c r="CV612" s="23"/>
      <c r="CW612" s="23"/>
      <c r="CX612" s="23"/>
      <c r="CY612" s="23"/>
      <c r="CZ612" s="23"/>
      <c r="DA612" s="23"/>
      <c r="DB612" s="23"/>
      <c r="DC612" s="23"/>
      <c r="DD612" s="23"/>
      <c r="DE612" s="23"/>
      <c r="DF612" s="23"/>
      <c r="DG612" s="23"/>
      <c r="DH612" s="23"/>
      <c r="DI612" s="23"/>
      <c r="DJ612" s="23"/>
      <c r="DK612" s="23"/>
      <c r="DL612" s="23"/>
      <c r="DM612" s="23"/>
      <c r="DN612" s="23"/>
      <c r="DO612" s="23"/>
      <c r="DP612" s="23"/>
      <c r="DQ612" s="23"/>
      <c r="DR612" s="23"/>
      <c r="DS612" s="23"/>
      <c r="DT612" s="23"/>
      <c r="DU612" s="23"/>
      <c r="DV612" s="23"/>
      <c r="DW612" s="23"/>
      <c r="DX612" s="23"/>
      <c r="DY612" s="23"/>
      <c r="DZ612" s="23"/>
      <c r="EA612" s="23"/>
      <c r="EB612" s="23"/>
      <c r="EC612" s="23"/>
      <c r="ED612" s="23"/>
      <c r="EE612" s="23"/>
      <c r="EF612" s="23"/>
      <c r="EG612" s="23"/>
      <c r="EH612" s="23"/>
      <c r="EI612" s="23"/>
      <c r="EJ612" s="23"/>
      <c r="EK612" s="23"/>
      <c r="EL612" s="23"/>
      <c r="EM612" s="23"/>
      <c r="EN612" s="23"/>
      <c r="EO612" s="23"/>
      <c r="EP612" s="23"/>
      <c r="EQ612" s="23"/>
      <c r="ER612" s="23"/>
      <c r="ES612" s="23"/>
      <c r="ET612" s="23"/>
      <c r="EU612" s="23"/>
      <c r="EV612" s="23"/>
      <c r="EW612" s="23"/>
      <c r="EX612" s="23"/>
      <c r="EY612" s="23"/>
      <c r="EZ612" s="23"/>
      <c r="FA612" s="23"/>
      <c r="FB612" s="23"/>
      <c r="FC612" s="23"/>
      <c r="FD612" s="23"/>
      <c r="FE612" s="23"/>
      <c r="FF612" s="23"/>
      <c r="FG612" s="23"/>
      <c r="FH612" s="23"/>
      <c r="FI612" s="23"/>
      <c r="FJ612" s="23"/>
      <c r="FK612" s="23"/>
      <c r="FL612" s="23"/>
      <c r="FM612" s="23"/>
      <c r="FN612" s="23"/>
      <c r="FO612" s="23"/>
      <c r="FP612" s="23"/>
      <c r="FQ612" s="23"/>
      <c r="FR612" s="23"/>
      <c r="FS612" s="23"/>
      <c r="FT612" s="23"/>
      <c r="FU612" s="23"/>
      <c r="FV612" s="23"/>
      <c r="FW612" s="23"/>
      <c r="FX612" s="23"/>
      <c r="FY612" s="23"/>
      <c r="FZ612" s="23"/>
      <c r="GA612" s="23"/>
      <c r="GB612" s="23"/>
      <c r="GC612" s="23"/>
      <c r="GD612" s="23"/>
      <c r="GE612" s="23"/>
      <c r="GF612" s="23"/>
      <c r="GG612" s="23"/>
      <c r="GH612" s="23"/>
      <c r="GI612" s="23"/>
      <c r="GJ612" s="23"/>
      <c r="GK612" s="23"/>
      <c r="GL612" s="23"/>
      <c r="GM612" s="23"/>
      <c r="GN612" s="23"/>
      <c r="GO612" s="23"/>
      <c r="GP612" s="23"/>
      <c r="GQ612" s="23"/>
      <c r="GR612" s="23"/>
      <c r="GS612" s="23"/>
      <c r="GT612" s="23"/>
      <c r="GU612" s="23"/>
      <c r="GV612" s="23"/>
      <c r="GW612" s="23"/>
      <c r="GX612" s="23"/>
      <c r="GY612" s="23"/>
      <c r="GZ612" s="23"/>
      <c r="HA612" s="23"/>
      <c r="HB612" s="23"/>
      <c r="HC612" s="23"/>
      <c r="HD612" s="23"/>
      <c r="HE612" s="23"/>
      <c r="HF612" s="23"/>
      <c r="HG612" s="23"/>
      <c r="HH612" s="23"/>
      <c r="HI612" s="23"/>
      <c r="HJ612" s="23"/>
      <c r="HK612" s="23"/>
    </row>
    <row r="613" spans="1:219" ht="13.9" customHeight="1">
      <c r="A613" s="392"/>
      <c r="B613" s="160"/>
      <c r="C613" s="161"/>
      <c r="D613" s="161"/>
      <c r="E613" s="255"/>
      <c r="F613" s="396">
        <v>0</v>
      </c>
      <c r="G613" s="181"/>
      <c r="H613" s="186"/>
      <c r="I613" s="162"/>
      <c r="J613" s="163"/>
      <c r="K613" s="164"/>
      <c r="L613" s="164"/>
      <c r="M613" s="187"/>
      <c r="N613" s="458"/>
      <c r="O613" s="463"/>
      <c r="P613" s="190"/>
      <c r="Q613" s="165"/>
      <c r="R613" s="166"/>
      <c r="S613" s="191"/>
      <c r="T613" s="195"/>
      <c r="U613" s="167"/>
      <c r="V613" s="196"/>
      <c r="W613" s="199">
        <f t="shared" si="128"/>
        <v>0</v>
      </c>
      <c r="X613" s="344">
        <f>IF(G613&gt;0,HLOOKUP(C613,'Utility Allowances'!$O$33:$S$34,2),0)</f>
        <v>0</v>
      </c>
      <c r="Y613" s="345">
        <f t="shared" si="129"/>
        <v>0</v>
      </c>
      <c r="Z613" s="168">
        <f t="shared" si="130"/>
        <v>0</v>
      </c>
      <c r="AA613" s="346">
        <f t="shared" si="131"/>
        <v>0</v>
      </c>
      <c r="AB613" s="344">
        <f>IF(Y613&gt;0,VLOOKUP($Y613,'Reference Data 2'!$B$7:$C$71,2),0)</f>
        <v>0</v>
      </c>
      <c r="AC613" s="347">
        <f t="shared" si="132"/>
        <v>0</v>
      </c>
      <c r="AD613" s="348">
        <f t="shared" si="133"/>
        <v>0</v>
      </c>
      <c r="AE613" s="349">
        <f>IF(Y613&gt;0,VLOOKUP($Y613,'Reference Data 2'!$B$9:$D$71,3),0)</f>
        <v>0</v>
      </c>
      <c r="AF613" s="347">
        <f t="shared" si="134"/>
        <v>0</v>
      </c>
      <c r="AG613" s="346">
        <f t="shared" si="135"/>
        <v>0</v>
      </c>
      <c r="AH613" s="350">
        <f t="shared" si="136"/>
        <v>0</v>
      </c>
      <c r="AI613" s="351">
        <f t="shared" si="137"/>
        <v>0</v>
      </c>
      <c r="AJ613" s="352">
        <f t="shared" si="138"/>
        <v>0</v>
      </c>
      <c r="AK613" s="349">
        <f>IF(AA613&gt;0,VLOOKUP(C613,'Reference Data 1'!$N$13:$O$17,2),0)</f>
        <v>0</v>
      </c>
      <c r="AL613" s="346">
        <f t="shared" si="139"/>
        <v>0</v>
      </c>
      <c r="AM613" s="353">
        <f t="shared" si="140"/>
        <v>0</v>
      </c>
      <c r="AN613" s="354">
        <f t="shared" si="141"/>
        <v>0</v>
      </c>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c r="BO613" s="23"/>
      <c r="BP613" s="23"/>
      <c r="BQ613" s="23"/>
      <c r="BR613" s="23"/>
      <c r="BS613" s="23"/>
      <c r="BT613" s="23"/>
      <c r="BU613" s="23"/>
      <c r="BV613" s="23"/>
      <c r="BW613" s="23"/>
      <c r="BX613" s="23"/>
      <c r="BY613" s="23"/>
      <c r="BZ613" s="23"/>
      <c r="CA613" s="23"/>
      <c r="CB613" s="23"/>
      <c r="CC613" s="23"/>
      <c r="CD613" s="23"/>
      <c r="CE613" s="23"/>
      <c r="CF613" s="23"/>
      <c r="CG613" s="23"/>
      <c r="CH613" s="23"/>
      <c r="CI613" s="23"/>
      <c r="CJ613" s="23"/>
      <c r="CK613" s="23"/>
      <c r="CL613" s="23"/>
      <c r="CM613" s="23"/>
      <c r="CN613" s="23"/>
      <c r="CO613" s="23"/>
      <c r="CP613" s="23"/>
      <c r="CQ613" s="23"/>
      <c r="CR613" s="23"/>
      <c r="CS613" s="23"/>
      <c r="CT613" s="23"/>
      <c r="CU613" s="23"/>
      <c r="CV613" s="23"/>
      <c r="CW613" s="23"/>
      <c r="CX613" s="23"/>
      <c r="CY613" s="23"/>
      <c r="CZ613" s="23"/>
      <c r="DA613" s="23"/>
      <c r="DB613" s="23"/>
      <c r="DC613" s="23"/>
      <c r="DD613" s="23"/>
      <c r="DE613" s="23"/>
      <c r="DF613" s="23"/>
      <c r="DG613" s="23"/>
      <c r="DH613" s="23"/>
      <c r="DI613" s="23"/>
      <c r="DJ613" s="23"/>
      <c r="DK613" s="23"/>
      <c r="DL613" s="23"/>
      <c r="DM613" s="23"/>
      <c r="DN613" s="23"/>
      <c r="DO613" s="23"/>
      <c r="DP613" s="23"/>
      <c r="DQ613" s="23"/>
      <c r="DR613" s="23"/>
      <c r="DS613" s="23"/>
      <c r="DT613" s="23"/>
      <c r="DU613" s="23"/>
      <c r="DV613" s="23"/>
      <c r="DW613" s="23"/>
      <c r="DX613" s="23"/>
      <c r="DY613" s="23"/>
      <c r="DZ613" s="23"/>
      <c r="EA613" s="23"/>
      <c r="EB613" s="23"/>
      <c r="EC613" s="23"/>
      <c r="ED613" s="23"/>
      <c r="EE613" s="23"/>
      <c r="EF613" s="23"/>
      <c r="EG613" s="23"/>
      <c r="EH613" s="23"/>
      <c r="EI613" s="23"/>
      <c r="EJ613" s="23"/>
      <c r="EK613" s="23"/>
      <c r="EL613" s="23"/>
      <c r="EM613" s="23"/>
      <c r="EN613" s="23"/>
      <c r="EO613" s="23"/>
      <c r="EP613" s="23"/>
      <c r="EQ613" s="23"/>
      <c r="ER613" s="23"/>
      <c r="ES613" s="23"/>
      <c r="ET613" s="23"/>
      <c r="EU613" s="23"/>
      <c r="EV613" s="23"/>
      <c r="EW613" s="23"/>
      <c r="EX613" s="23"/>
      <c r="EY613" s="23"/>
      <c r="EZ613" s="23"/>
      <c r="FA613" s="23"/>
      <c r="FB613" s="23"/>
      <c r="FC613" s="23"/>
      <c r="FD613" s="23"/>
      <c r="FE613" s="23"/>
      <c r="FF613" s="23"/>
      <c r="FG613" s="23"/>
      <c r="FH613" s="23"/>
      <c r="FI613" s="23"/>
      <c r="FJ613" s="23"/>
      <c r="FK613" s="23"/>
      <c r="FL613" s="23"/>
      <c r="FM613" s="23"/>
      <c r="FN613" s="23"/>
      <c r="FO613" s="23"/>
      <c r="FP613" s="23"/>
      <c r="FQ613" s="23"/>
      <c r="FR613" s="23"/>
      <c r="FS613" s="23"/>
      <c r="FT613" s="23"/>
      <c r="FU613" s="23"/>
      <c r="FV613" s="23"/>
      <c r="FW613" s="23"/>
      <c r="FX613" s="23"/>
      <c r="FY613" s="23"/>
      <c r="FZ613" s="23"/>
      <c r="GA613" s="23"/>
      <c r="GB613" s="23"/>
      <c r="GC613" s="23"/>
      <c r="GD613" s="23"/>
      <c r="GE613" s="23"/>
      <c r="GF613" s="23"/>
      <c r="GG613" s="23"/>
      <c r="GH613" s="23"/>
      <c r="GI613" s="23"/>
      <c r="GJ613" s="23"/>
      <c r="GK613" s="23"/>
      <c r="GL613" s="23"/>
      <c r="GM613" s="23"/>
      <c r="GN613" s="23"/>
      <c r="GO613" s="23"/>
      <c r="GP613" s="23"/>
      <c r="GQ613" s="23"/>
      <c r="GR613" s="23"/>
      <c r="GS613" s="23"/>
      <c r="GT613" s="23"/>
      <c r="GU613" s="23"/>
      <c r="GV613" s="23"/>
      <c r="GW613" s="23"/>
      <c r="GX613" s="23"/>
      <c r="GY613" s="23"/>
      <c r="GZ613" s="23"/>
      <c r="HA613" s="23"/>
      <c r="HB613" s="23"/>
      <c r="HC613" s="23"/>
      <c r="HD613" s="23"/>
      <c r="HE613" s="23"/>
      <c r="HF613" s="23"/>
      <c r="HG613" s="23"/>
      <c r="HH613" s="23"/>
      <c r="HI613" s="23"/>
      <c r="HJ613" s="23"/>
      <c r="HK613" s="23"/>
    </row>
    <row r="614" spans="1:219" ht="13.9" customHeight="1">
      <c r="A614" s="392"/>
      <c r="B614" s="160"/>
      <c r="C614" s="161"/>
      <c r="D614" s="161"/>
      <c r="E614" s="255"/>
      <c r="F614" s="396">
        <v>0</v>
      </c>
      <c r="G614" s="181"/>
      <c r="H614" s="186"/>
      <c r="I614" s="162"/>
      <c r="J614" s="163"/>
      <c r="K614" s="164"/>
      <c r="L614" s="164"/>
      <c r="M614" s="187"/>
      <c r="N614" s="458"/>
      <c r="O614" s="463"/>
      <c r="P614" s="190"/>
      <c r="Q614" s="165"/>
      <c r="R614" s="166"/>
      <c r="S614" s="191"/>
      <c r="T614" s="195"/>
      <c r="U614" s="167"/>
      <c r="V614" s="196"/>
      <c r="W614" s="199">
        <f t="shared" si="128"/>
        <v>0</v>
      </c>
      <c r="X614" s="344">
        <f>IF(G614&gt;0,HLOOKUP(C614,'Utility Allowances'!$O$33:$S$34,2),0)</f>
        <v>0</v>
      </c>
      <c r="Y614" s="345">
        <f t="shared" si="129"/>
        <v>0</v>
      </c>
      <c r="Z614" s="168">
        <f t="shared" si="130"/>
        <v>0</v>
      </c>
      <c r="AA614" s="346">
        <f t="shared" si="131"/>
        <v>0</v>
      </c>
      <c r="AB614" s="344">
        <f>IF(Y614&gt;0,VLOOKUP($Y614,'Reference Data 2'!$B$7:$C$71,2),0)</f>
        <v>0</v>
      </c>
      <c r="AC614" s="347">
        <f t="shared" si="132"/>
        <v>0</v>
      </c>
      <c r="AD614" s="348">
        <f t="shared" si="133"/>
        <v>0</v>
      </c>
      <c r="AE614" s="349">
        <f>IF(Y614&gt;0,VLOOKUP($Y614,'Reference Data 2'!$B$9:$D$71,3),0)</f>
        <v>0</v>
      </c>
      <c r="AF614" s="347">
        <f t="shared" si="134"/>
        <v>0</v>
      </c>
      <c r="AG614" s="346">
        <f t="shared" si="135"/>
        <v>0</v>
      </c>
      <c r="AH614" s="350">
        <f t="shared" si="136"/>
        <v>0</v>
      </c>
      <c r="AI614" s="351">
        <f t="shared" si="137"/>
        <v>0</v>
      </c>
      <c r="AJ614" s="352">
        <f t="shared" si="138"/>
        <v>0</v>
      </c>
      <c r="AK614" s="349">
        <f>IF(AA614&gt;0,VLOOKUP(C614,'Reference Data 1'!$N$13:$O$17,2),0)</f>
        <v>0</v>
      </c>
      <c r="AL614" s="346">
        <f t="shared" si="139"/>
        <v>0</v>
      </c>
      <c r="AM614" s="353">
        <f t="shared" si="140"/>
        <v>0</v>
      </c>
      <c r="AN614" s="354">
        <f t="shared" si="141"/>
        <v>0</v>
      </c>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c r="BO614" s="23"/>
      <c r="BP614" s="23"/>
      <c r="BQ614" s="23"/>
      <c r="BR614" s="23"/>
      <c r="BS614" s="23"/>
      <c r="BT614" s="23"/>
      <c r="BU614" s="23"/>
      <c r="BV614" s="23"/>
      <c r="BW614" s="23"/>
      <c r="BX614" s="23"/>
      <c r="BY614" s="23"/>
      <c r="BZ614" s="23"/>
      <c r="CA614" s="23"/>
      <c r="CB614" s="23"/>
      <c r="CC614" s="23"/>
      <c r="CD614" s="23"/>
      <c r="CE614" s="23"/>
      <c r="CF614" s="23"/>
      <c r="CG614" s="23"/>
      <c r="CH614" s="23"/>
      <c r="CI614" s="23"/>
      <c r="CJ614" s="23"/>
      <c r="CK614" s="23"/>
      <c r="CL614" s="23"/>
      <c r="CM614" s="23"/>
      <c r="CN614" s="23"/>
      <c r="CO614" s="23"/>
      <c r="CP614" s="23"/>
      <c r="CQ614" s="23"/>
      <c r="CR614" s="23"/>
      <c r="CS614" s="23"/>
      <c r="CT614" s="23"/>
      <c r="CU614" s="23"/>
      <c r="CV614" s="23"/>
      <c r="CW614" s="23"/>
      <c r="CX614" s="23"/>
      <c r="CY614" s="23"/>
      <c r="CZ614" s="23"/>
      <c r="DA614" s="23"/>
      <c r="DB614" s="23"/>
      <c r="DC614" s="23"/>
      <c r="DD614" s="23"/>
      <c r="DE614" s="23"/>
      <c r="DF614" s="23"/>
      <c r="DG614" s="23"/>
      <c r="DH614" s="23"/>
      <c r="DI614" s="23"/>
      <c r="DJ614" s="23"/>
      <c r="DK614" s="23"/>
      <c r="DL614" s="23"/>
      <c r="DM614" s="23"/>
      <c r="DN614" s="23"/>
      <c r="DO614" s="23"/>
      <c r="DP614" s="23"/>
      <c r="DQ614" s="23"/>
      <c r="DR614" s="23"/>
      <c r="DS614" s="23"/>
      <c r="DT614" s="23"/>
      <c r="DU614" s="23"/>
      <c r="DV614" s="23"/>
      <c r="DW614" s="23"/>
      <c r="DX614" s="23"/>
      <c r="DY614" s="23"/>
      <c r="DZ614" s="23"/>
      <c r="EA614" s="23"/>
      <c r="EB614" s="23"/>
      <c r="EC614" s="23"/>
      <c r="ED614" s="23"/>
      <c r="EE614" s="23"/>
      <c r="EF614" s="23"/>
      <c r="EG614" s="23"/>
      <c r="EH614" s="23"/>
      <c r="EI614" s="23"/>
      <c r="EJ614" s="23"/>
      <c r="EK614" s="23"/>
      <c r="EL614" s="23"/>
      <c r="EM614" s="23"/>
      <c r="EN614" s="23"/>
      <c r="EO614" s="23"/>
      <c r="EP614" s="23"/>
      <c r="EQ614" s="23"/>
      <c r="ER614" s="23"/>
      <c r="ES614" s="23"/>
      <c r="ET614" s="23"/>
      <c r="EU614" s="23"/>
      <c r="EV614" s="23"/>
      <c r="EW614" s="23"/>
      <c r="EX614" s="23"/>
      <c r="EY614" s="23"/>
      <c r="EZ614" s="23"/>
      <c r="FA614" s="23"/>
      <c r="FB614" s="23"/>
      <c r="FC614" s="23"/>
      <c r="FD614" s="23"/>
      <c r="FE614" s="23"/>
      <c r="FF614" s="23"/>
      <c r="FG614" s="23"/>
      <c r="FH614" s="23"/>
      <c r="FI614" s="23"/>
      <c r="FJ614" s="23"/>
      <c r="FK614" s="23"/>
      <c r="FL614" s="23"/>
      <c r="FM614" s="23"/>
      <c r="FN614" s="23"/>
      <c r="FO614" s="23"/>
      <c r="FP614" s="23"/>
      <c r="FQ614" s="23"/>
      <c r="FR614" s="23"/>
      <c r="FS614" s="23"/>
      <c r="FT614" s="23"/>
      <c r="FU614" s="23"/>
      <c r="FV614" s="23"/>
      <c r="FW614" s="23"/>
      <c r="FX614" s="23"/>
      <c r="FY614" s="23"/>
      <c r="FZ614" s="23"/>
      <c r="GA614" s="23"/>
      <c r="GB614" s="23"/>
      <c r="GC614" s="23"/>
      <c r="GD614" s="23"/>
      <c r="GE614" s="23"/>
      <c r="GF614" s="23"/>
      <c r="GG614" s="23"/>
      <c r="GH614" s="23"/>
      <c r="GI614" s="23"/>
      <c r="GJ614" s="23"/>
      <c r="GK614" s="23"/>
      <c r="GL614" s="23"/>
      <c r="GM614" s="23"/>
      <c r="GN614" s="23"/>
      <c r="GO614" s="23"/>
      <c r="GP614" s="23"/>
      <c r="GQ614" s="23"/>
      <c r="GR614" s="23"/>
      <c r="GS614" s="23"/>
      <c r="GT614" s="23"/>
      <c r="GU614" s="23"/>
      <c r="GV614" s="23"/>
      <c r="GW614" s="23"/>
      <c r="GX614" s="23"/>
      <c r="GY614" s="23"/>
      <c r="GZ614" s="23"/>
      <c r="HA614" s="23"/>
      <c r="HB614" s="23"/>
      <c r="HC614" s="23"/>
      <c r="HD614" s="23"/>
      <c r="HE614" s="23"/>
      <c r="HF614" s="23"/>
      <c r="HG614" s="23"/>
      <c r="HH614" s="23"/>
      <c r="HI614" s="23"/>
      <c r="HJ614" s="23"/>
      <c r="HK614" s="23"/>
    </row>
    <row r="615" spans="1:219" ht="13.9" customHeight="1">
      <c r="A615" s="392"/>
      <c r="B615" s="160"/>
      <c r="C615" s="161"/>
      <c r="D615" s="161"/>
      <c r="E615" s="255"/>
      <c r="F615" s="396">
        <v>0</v>
      </c>
      <c r="G615" s="181"/>
      <c r="H615" s="186"/>
      <c r="I615" s="162"/>
      <c r="J615" s="163"/>
      <c r="K615" s="164"/>
      <c r="L615" s="164"/>
      <c r="M615" s="187"/>
      <c r="N615" s="458"/>
      <c r="O615" s="463"/>
      <c r="P615" s="190"/>
      <c r="Q615" s="165"/>
      <c r="R615" s="166"/>
      <c r="S615" s="191"/>
      <c r="T615" s="195"/>
      <c r="U615" s="167"/>
      <c r="V615" s="196"/>
      <c r="W615" s="199">
        <f t="shared" si="128"/>
        <v>0</v>
      </c>
      <c r="X615" s="344">
        <f>IF(G615&gt;0,HLOOKUP(C615,'Utility Allowances'!$O$33:$S$34,2),0)</f>
        <v>0</v>
      </c>
      <c r="Y615" s="345">
        <f t="shared" si="129"/>
        <v>0</v>
      </c>
      <c r="Z615" s="168">
        <f t="shared" si="130"/>
        <v>0</v>
      </c>
      <c r="AA615" s="346">
        <f t="shared" si="131"/>
        <v>0</v>
      </c>
      <c r="AB615" s="344">
        <f>IF(Y615&gt;0,VLOOKUP($Y615,'Reference Data 2'!$B$7:$C$71,2),0)</f>
        <v>0</v>
      </c>
      <c r="AC615" s="347">
        <f t="shared" si="132"/>
        <v>0</v>
      </c>
      <c r="AD615" s="348">
        <f t="shared" si="133"/>
        <v>0</v>
      </c>
      <c r="AE615" s="349">
        <f>IF(Y615&gt;0,VLOOKUP($Y615,'Reference Data 2'!$B$9:$D$71,3),0)</f>
        <v>0</v>
      </c>
      <c r="AF615" s="347">
        <f t="shared" si="134"/>
        <v>0</v>
      </c>
      <c r="AG615" s="346">
        <f t="shared" si="135"/>
        <v>0</v>
      </c>
      <c r="AH615" s="350">
        <f t="shared" si="136"/>
        <v>0</v>
      </c>
      <c r="AI615" s="351">
        <f t="shared" si="137"/>
        <v>0</v>
      </c>
      <c r="AJ615" s="352">
        <f t="shared" si="138"/>
        <v>0</v>
      </c>
      <c r="AK615" s="349">
        <f>IF(AA615&gt;0,VLOOKUP(C615,'Reference Data 1'!$N$13:$O$17,2),0)</f>
        <v>0</v>
      </c>
      <c r="AL615" s="346">
        <f t="shared" si="139"/>
        <v>0</v>
      </c>
      <c r="AM615" s="353">
        <f t="shared" si="140"/>
        <v>0</v>
      </c>
      <c r="AN615" s="354">
        <f t="shared" si="141"/>
        <v>0</v>
      </c>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c r="BO615" s="23"/>
      <c r="BP615" s="23"/>
      <c r="BQ615" s="23"/>
      <c r="BR615" s="23"/>
      <c r="BS615" s="23"/>
      <c r="BT615" s="23"/>
      <c r="BU615" s="23"/>
      <c r="BV615" s="23"/>
      <c r="BW615" s="23"/>
      <c r="BX615" s="23"/>
      <c r="BY615" s="23"/>
      <c r="BZ615" s="23"/>
      <c r="CA615" s="23"/>
      <c r="CB615" s="23"/>
      <c r="CC615" s="23"/>
      <c r="CD615" s="23"/>
      <c r="CE615" s="23"/>
      <c r="CF615" s="23"/>
      <c r="CG615" s="23"/>
      <c r="CH615" s="23"/>
      <c r="CI615" s="23"/>
      <c r="CJ615" s="23"/>
      <c r="CK615" s="23"/>
      <c r="CL615" s="23"/>
      <c r="CM615" s="23"/>
      <c r="CN615" s="23"/>
      <c r="CO615" s="23"/>
      <c r="CP615" s="23"/>
      <c r="CQ615" s="23"/>
      <c r="CR615" s="23"/>
      <c r="CS615" s="23"/>
      <c r="CT615" s="23"/>
      <c r="CU615" s="23"/>
      <c r="CV615" s="23"/>
      <c r="CW615" s="23"/>
      <c r="CX615" s="23"/>
      <c r="CY615" s="23"/>
      <c r="CZ615" s="23"/>
      <c r="DA615" s="23"/>
      <c r="DB615" s="23"/>
      <c r="DC615" s="23"/>
      <c r="DD615" s="23"/>
      <c r="DE615" s="23"/>
      <c r="DF615" s="23"/>
      <c r="DG615" s="23"/>
      <c r="DH615" s="23"/>
      <c r="DI615" s="23"/>
      <c r="DJ615" s="23"/>
      <c r="DK615" s="23"/>
      <c r="DL615" s="23"/>
      <c r="DM615" s="23"/>
      <c r="DN615" s="23"/>
      <c r="DO615" s="23"/>
      <c r="DP615" s="23"/>
      <c r="DQ615" s="23"/>
      <c r="DR615" s="23"/>
      <c r="DS615" s="23"/>
      <c r="DT615" s="23"/>
      <c r="DU615" s="23"/>
      <c r="DV615" s="23"/>
      <c r="DW615" s="23"/>
      <c r="DX615" s="23"/>
      <c r="DY615" s="23"/>
      <c r="DZ615" s="23"/>
      <c r="EA615" s="23"/>
      <c r="EB615" s="23"/>
      <c r="EC615" s="23"/>
      <c r="ED615" s="23"/>
      <c r="EE615" s="23"/>
      <c r="EF615" s="23"/>
      <c r="EG615" s="23"/>
      <c r="EH615" s="23"/>
      <c r="EI615" s="23"/>
      <c r="EJ615" s="23"/>
      <c r="EK615" s="23"/>
      <c r="EL615" s="23"/>
      <c r="EM615" s="23"/>
      <c r="EN615" s="23"/>
      <c r="EO615" s="23"/>
      <c r="EP615" s="23"/>
      <c r="EQ615" s="23"/>
      <c r="ER615" s="23"/>
      <c r="ES615" s="23"/>
      <c r="ET615" s="23"/>
      <c r="EU615" s="23"/>
      <c r="EV615" s="23"/>
      <c r="EW615" s="23"/>
      <c r="EX615" s="23"/>
      <c r="EY615" s="23"/>
      <c r="EZ615" s="23"/>
      <c r="FA615" s="23"/>
      <c r="FB615" s="23"/>
      <c r="FC615" s="23"/>
      <c r="FD615" s="23"/>
      <c r="FE615" s="23"/>
      <c r="FF615" s="23"/>
      <c r="FG615" s="23"/>
      <c r="FH615" s="23"/>
      <c r="FI615" s="23"/>
      <c r="FJ615" s="23"/>
      <c r="FK615" s="23"/>
      <c r="FL615" s="23"/>
      <c r="FM615" s="23"/>
      <c r="FN615" s="23"/>
      <c r="FO615" s="23"/>
      <c r="FP615" s="23"/>
      <c r="FQ615" s="23"/>
      <c r="FR615" s="23"/>
      <c r="FS615" s="23"/>
      <c r="FT615" s="23"/>
      <c r="FU615" s="23"/>
      <c r="FV615" s="23"/>
      <c r="FW615" s="23"/>
      <c r="FX615" s="23"/>
      <c r="FY615" s="23"/>
      <c r="FZ615" s="23"/>
      <c r="GA615" s="23"/>
      <c r="GB615" s="23"/>
      <c r="GC615" s="23"/>
      <c r="GD615" s="23"/>
      <c r="GE615" s="23"/>
      <c r="GF615" s="23"/>
      <c r="GG615" s="23"/>
      <c r="GH615" s="23"/>
      <c r="GI615" s="23"/>
      <c r="GJ615" s="23"/>
      <c r="GK615" s="23"/>
      <c r="GL615" s="23"/>
      <c r="GM615" s="23"/>
      <c r="GN615" s="23"/>
      <c r="GO615" s="23"/>
      <c r="GP615" s="23"/>
      <c r="GQ615" s="23"/>
      <c r="GR615" s="23"/>
      <c r="GS615" s="23"/>
      <c r="GT615" s="23"/>
      <c r="GU615" s="23"/>
      <c r="GV615" s="23"/>
      <c r="GW615" s="23"/>
      <c r="GX615" s="23"/>
      <c r="GY615" s="23"/>
      <c r="GZ615" s="23"/>
      <c r="HA615" s="23"/>
      <c r="HB615" s="23"/>
      <c r="HC615" s="23"/>
      <c r="HD615" s="23"/>
      <c r="HE615" s="23"/>
      <c r="HF615" s="23"/>
      <c r="HG615" s="23"/>
      <c r="HH615" s="23"/>
      <c r="HI615" s="23"/>
      <c r="HJ615" s="23"/>
      <c r="HK615" s="23"/>
    </row>
    <row r="616" spans="1:219" ht="13.9" customHeight="1">
      <c r="A616" s="392"/>
      <c r="B616" s="160"/>
      <c r="C616" s="161"/>
      <c r="D616" s="161"/>
      <c r="E616" s="255"/>
      <c r="F616" s="396">
        <v>0</v>
      </c>
      <c r="G616" s="181"/>
      <c r="H616" s="186"/>
      <c r="I616" s="162"/>
      <c r="J616" s="163"/>
      <c r="K616" s="164"/>
      <c r="L616" s="164"/>
      <c r="M616" s="187"/>
      <c r="N616" s="458"/>
      <c r="O616" s="463"/>
      <c r="P616" s="190"/>
      <c r="Q616" s="165"/>
      <c r="R616" s="166"/>
      <c r="S616" s="191"/>
      <c r="T616" s="195"/>
      <c r="U616" s="167"/>
      <c r="V616" s="196"/>
      <c r="W616" s="199">
        <f t="shared" si="128"/>
        <v>0</v>
      </c>
      <c r="X616" s="344">
        <f>IF(G616&gt;0,HLOOKUP(C616,'Utility Allowances'!$O$33:$S$34,2),0)</f>
        <v>0</v>
      </c>
      <c r="Y616" s="345">
        <f t="shared" si="129"/>
        <v>0</v>
      </c>
      <c r="Z616" s="168">
        <f t="shared" si="130"/>
        <v>0</v>
      </c>
      <c r="AA616" s="346">
        <f t="shared" si="131"/>
        <v>0</v>
      </c>
      <c r="AB616" s="344">
        <f>IF(Y616&gt;0,VLOOKUP($Y616,'Reference Data 2'!$B$7:$C$71,2),0)</f>
        <v>0</v>
      </c>
      <c r="AC616" s="347">
        <f t="shared" si="132"/>
        <v>0</v>
      </c>
      <c r="AD616" s="348">
        <f t="shared" si="133"/>
        <v>0</v>
      </c>
      <c r="AE616" s="349">
        <f>IF(Y616&gt;0,VLOOKUP($Y616,'Reference Data 2'!$B$9:$D$71,3),0)</f>
        <v>0</v>
      </c>
      <c r="AF616" s="347">
        <f t="shared" si="134"/>
        <v>0</v>
      </c>
      <c r="AG616" s="346">
        <f t="shared" si="135"/>
        <v>0</v>
      </c>
      <c r="AH616" s="350">
        <f t="shared" si="136"/>
        <v>0</v>
      </c>
      <c r="AI616" s="351">
        <f t="shared" si="137"/>
        <v>0</v>
      </c>
      <c r="AJ616" s="352">
        <f t="shared" si="138"/>
        <v>0</v>
      </c>
      <c r="AK616" s="349">
        <f>IF(AA616&gt;0,VLOOKUP(C616,'Reference Data 1'!$N$13:$O$17,2),0)</f>
        <v>0</v>
      </c>
      <c r="AL616" s="346">
        <f t="shared" si="139"/>
        <v>0</v>
      </c>
      <c r="AM616" s="353">
        <f t="shared" si="140"/>
        <v>0</v>
      </c>
      <c r="AN616" s="354">
        <f t="shared" si="141"/>
        <v>0</v>
      </c>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23"/>
      <c r="DO616" s="23"/>
      <c r="DP616" s="23"/>
      <c r="DQ616" s="23"/>
      <c r="DR616" s="23"/>
      <c r="DS616" s="23"/>
      <c r="DT616" s="23"/>
      <c r="DU616" s="23"/>
      <c r="DV616" s="23"/>
      <c r="DW616" s="23"/>
      <c r="DX616" s="23"/>
      <c r="DY616" s="23"/>
      <c r="DZ616" s="23"/>
      <c r="EA616" s="23"/>
      <c r="EB616" s="23"/>
      <c r="EC616" s="23"/>
      <c r="ED616" s="23"/>
      <c r="EE616" s="23"/>
      <c r="EF616" s="23"/>
      <c r="EG616" s="23"/>
      <c r="EH616" s="23"/>
      <c r="EI616" s="23"/>
      <c r="EJ616" s="23"/>
      <c r="EK616" s="23"/>
      <c r="EL616" s="23"/>
      <c r="EM616" s="23"/>
      <c r="EN616" s="23"/>
      <c r="EO616" s="23"/>
      <c r="EP616" s="23"/>
      <c r="EQ616" s="23"/>
      <c r="ER616" s="23"/>
      <c r="ES616" s="23"/>
      <c r="ET616" s="23"/>
      <c r="EU616" s="23"/>
      <c r="EV616" s="23"/>
      <c r="EW616" s="23"/>
      <c r="EX616" s="23"/>
      <c r="EY616" s="23"/>
      <c r="EZ616" s="23"/>
      <c r="FA616" s="23"/>
      <c r="FB616" s="23"/>
      <c r="FC616" s="23"/>
      <c r="FD616" s="23"/>
      <c r="FE616" s="23"/>
      <c r="FF616" s="23"/>
      <c r="FG616" s="23"/>
      <c r="FH616" s="23"/>
      <c r="FI616" s="23"/>
      <c r="FJ616" s="23"/>
      <c r="FK616" s="23"/>
      <c r="FL616" s="23"/>
      <c r="FM616" s="23"/>
      <c r="FN616" s="23"/>
      <c r="FO616" s="23"/>
      <c r="FP616" s="23"/>
      <c r="FQ616" s="23"/>
      <c r="FR616" s="23"/>
      <c r="FS616" s="23"/>
      <c r="FT616" s="23"/>
      <c r="FU616" s="23"/>
      <c r="FV616" s="23"/>
      <c r="FW616" s="23"/>
      <c r="FX616" s="23"/>
      <c r="FY616" s="23"/>
      <c r="FZ616" s="23"/>
      <c r="GA616" s="23"/>
      <c r="GB616" s="23"/>
      <c r="GC616" s="23"/>
      <c r="GD616" s="23"/>
      <c r="GE616" s="23"/>
      <c r="GF616" s="23"/>
      <c r="GG616" s="23"/>
      <c r="GH616" s="23"/>
      <c r="GI616" s="23"/>
      <c r="GJ616" s="23"/>
      <c r="GK616" s="23"/>
      <c r="GL616" s="23"/>
      <c r="GM616" s="23"/>
      <c r="GN616" s="23"/>
      <c r="GO616" s="23"/>
      <c r="GP616" s="23"/>
      <c r="GQ616" s="23"/>
      <c r="GR616" s="23"/>
      <c r="GS616" s="23"/>
      <c r="GT616" s="23"/>
      <c r="GU616" s="23"/>
      <c r="GV616" s="23"/>
      <c r="GW616" s="23"/>
      <c r="GX616" s="23"/>
      <c r="GY616" s="23"/>
      <c r="GZ616" s="23"/>
      <c r="HA616" s="23"/>
      <c r="HB616" s="23"/>
      <c r="HC616" s="23"/>
      <c r="HD616" s="23"/>
      <c r="HE616" s="23"/>
      <c r="HF616" s="23"/>
      <c r="HG616" s="23"/>
      <c r="HH616" s="23"/>
      <c r="HI616" s="23"/>
      <c r="HJ616" s="23"/>
      <c r="HK616" s="23"/>
    </row>
    <row r="617" spans="1:219" ht="13.9" customHeight="1">
      <c r="A617" s="392"/>
      <c r="B617" s="160"/>
      <c r="C617" s="161"/>
      <c r="D617" s="161"/>
      <c r="E617" s="255"/>
      <c r="F617" s="396">
        <v>0</v>
      </c>
      <c r="G617" s="181"/>
      <c r="H617" s="186"/>
      <c r="I617" s="162"/>
      <c r="J617" s="163"/>
      <c r="K617" s="164"/>
      <c r="L617" s="164"/>
      <c r="M617" s="187"/>
      <c r="N617" s="458"/>
      <c r="O617" s="463"/>
      <c r="P617" s="190"/>
      <c r="Q617" s="165"/>
      <c r="R617" s="166"/>
      <c r="S617" s="191"/>
      <c r="T617" s="195"/>
      <c r="U617" s="167"/>
      <c r="V617" s="196"/>
      <c r="W617" s="199">
        <f t="shared" si="128"/>
        <v>0</v>
      </c>
      <c r="X617" s="344">
        <f>IF(G617&gt;0,HLOOKUP(C617,'Utility Allowances'!$O$33:$S$34,2),0)</f>
        <v>0</v>
      </c>
      <c r="Y617" s="345">
        <f t="shared" si="129"/>
        <v>0</v>
      </c>
      <c r="Z617" s="168">
        <f t="shared" si="130"/>
        <v>0</v>
      </c>
      <c r="AA617" s="346">
        <f t="shared" si="131"/>
        <v>0</v>
      </c>
      <c r="AB617" s="344">
        <f>IF(Y617&gt;0,VLOOKUP($Y617,'Reference Data 2'!$B$7:$C$71,2),0)</f>
        <v>0</v>
      </c>
      <c r="AC617" s="347">
        <f t="shared" si="132"/>
        <v>0</v>
      </c>
      <c r="AD617" s="348">
        <f t="shared" si="133"/>
        <v>0</v>
      </c>
      <c r="AE617" s="349">
        <f>IF(Y617&gt;0,VLOOKUP($Y617,'Reference Data 2'!$B$9:$D$71,3),0)</f>
        <v>0</v>
      </c>
      <c r="AF617" s="347">
        <f t="shared" si="134"/>
        <v>0</v>
      </c>
      <c r="AG617" s="346">
        <f t="shared" si="135"/>
        <v>0</v>
      </c>
      <c r="AH617" s="350">
        <f t="shared" si="136"/>
        <v>0</v>
      </c>
      <c r="AI617" s="351">
        <f t="shared" si="137"/>
        <v>0</v>
      </c>
      <c r="AJ617" s="352">
        <f t="shared" si="138"/>
        <v>0</v>
      </c>
      <c r="AK617" s="349">
        <f>IF(AA617&gt;0,VLOOKUP(C617,'Reference Data 1'!$N$13:$O$17,2),0)</f>
        <v>0</v>
      </c>
      <c r="AL617" s="346">
        <f t="shared" si="139"/>
        <v>0</v>
      </c>
      <c r="AM617" s="353">
        <f t="shared" si="140"/>
        <v>0</v>
      </c>
      <c r="AN617" s="354">
        <f t="shared" si="141"/>
        <v>0</v>
      </c>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c r="BO617" s="23"/>
      <c r="BP617" s="23"/>
      <c r="BQ617" s="23"/>
      <c r="BR617" s="23"/>
      <c r="BS617" s="23"/>
      <c r="BT617" s="23"/>
      <c r="BU617" s="23"/>
      <c r="BV617" s="23"/>
      <c r="BW617" s="23"/>
      <c r="BX617" s="23"/>
      <c r="BY617" s="23"/>
      <c r="BZ617" s="23"/>
      <c r="CA617" s="23"/>
      <c r="CB617" s="23"/>
      <c r="CC617" s="23"/>
      <c r="CD617" s="23"/>
      <c r="CE617" s="23"/>
      <c r="CF617" s="23"/>
      <c r="CG617" s="23"/>
      <c r="CH617" s="23"/>
      <c r="CI617" s="23"/>
      <c r="CJ617" s="23"/>
      <c r="CK617" s="23"/>
      <c r="CL617" s="23"/>
      <c r="CM617" s="23"/>
      <c r="CN617" s="23"/>
      <c r="CO617" s="23"/>
      <c r="CP617" s="23"/>
      <c r="CQ617" s="23"/>
      <c r="CR617" s="23"/>
      <c r="CS617" s="23"/>
      <c r="CT617" s="23"/>
      <c r="CU617" s="23"/>
      <c r="CV617" s="23"/>
      <c r="CW617" s="23"/>
      <c r="CX617" s="23"/>
      <c r="CY617" s="23"/>
      <c r="CZ617" s="23"/>
      <c r="DA617" s="23"/>
      <c r="DB617" s="23"/>
      <c r="DC617" s="23"/>
      <c r="DD617" s="23"/>
      <c r="DE617" s="23"/>
      <c r="DF617" s="23"/>
      <c r="DG617" s="23"/>
      <c r="DH617" s="23"/>
      <c r="DI617" s="23"/>
      <c r="DJ617" s="23"/>
      <c r="DK617" s="23"/>
      <c r="DL617" s="23"/>
      <c r="DM617" s="23"/>
      <c r="DN617" s="23"/>
      <c r="DO617" s="23"/>
      <c r="DP617" s="23"/>
      <c r="DQ617" s="23"/>
      <c r="DR617" s="23"/>
      <c r="DS617" s="23"/>
      <c r="DT617" s="23"/>
      <c r="DU617" s="23"/>
      <c r="DV617" s="23"/>
      <c r="DW617" s="23"/>
      <c r="DX617" s="23"/>
      <c r="DY617" s="23"/>
      <c r="DZ617" s="23"/>
      <c r="EA617" s="23"/>
      <c r="EB617" s="23"/>
      <c r="EC617" s="23"/>
      <c r="ED617" s="23"/>
      <c r="EE617" s="23"/>
      <c r="EF617" s="23"/>
      <c r="EG617" s="23"/>
      <c r="EH617" s="23"/>
      <c r="EI617" s="23"/>
      <c r="EJ617" s="23"/>
      <c r="EK617" s="23"/>
      <c r="EL617" s="23"/>
      <c r="EM617" s="23"/>
      <c r="EN617" s="23"/>
      <c r="EO617" s="23"/>
      <c r="EP617" s="23"/>
      <c r="EQ617" s="23"/>
      <c r="ER617" s="23"/>
      <c r="ES617" s="23"/>
      <c r="ET617" s="23"/>
      <c r="EU617" s="23"/>
      <c r="EV617" s="23"/>
      <c r="EW617" s="23"/>
      <c r="EX617" s="23"/>
      <c r="EY617" s="23"/>
      <c r="EZ617" s="23"/>
      <c r="FA617" s="23"/>
      <c r="FB617" s="23"/>
      <c r="FC617" s="23"/>
      <c r="FD617" s="23"/>
      <c r="FE617" s="23"/>
      <c r="FF617" s="23"/>
      <c r="FG617" s="23"/>
      <c r="FH617" s="23"/>
      <c r="FI617" s="23"/>
      <c r="FJ617" s="23"/>
      <c r="FK617" s="23"/>
      <c r="FL617" s="23"/>
      <c r="FM617" s="23"/>
      <c r="FN617" s="23"/>
      <c r="FO617" s="23"/>
      <c r="FP617" s="23"/>
      <c r="FQ617" s="23"/>
      <c r="FR617" s="23"/>
      <c r="FS617" s="23"/>
      <c r="FT617" s="23"/>
      <c r="FU617" s="23"/>
      <c r="FV617" s="23"/>
      <c r="FW617" s="23"/>
      <c r="FX617" s="23"/>
      <c r="FY617" s="23"/>
      <c r="FZ617" s="23"/>
      <c r="GA617" s="23"/>
      <c r="GB617" s="23"/>
      <c r="GC617" s="23"/>
      <c r="GD617" s="23"/>
      <c r="GE617" s="23"/>
      <c r="GF617" s="23"/>
      <c r="GG617" s="23"/>
      <c r="GH617" s="23"/>
      <c r="GI617" s="23"/>
      <c r="GJ617" s="23"/>
      <c r="GK617" s="23"/>
      <c r="GL617" s="23"/>
      <c r="GM617" s="23"/>
      <c r="GN617" s="23"/>
      <c r="GO617" s="23"/>
      <c r="GP617" s="23"/>
      <c r="GQ617" s="23"/>
      <c r="GR617" s="23"/>
      <c r="GS617" s="23"/>
      <c r="GT617" s="23"/>
      <c r="GU617" s="23"/>
      <c r="GV617" s="23"/>
      <c r="GW617" s="23"/>
      <c r="GX617" s="23"/>
      <c r="GY617" s="23"/>
      <c r="GZ617" s="23"/>
      <c r="HA617" s="23"/>
      <c r="HB617" s="23"/>
      <c r="HC617" s="23"/>
      <c r="HD617" s="23"/>
      <c r="HE617" s="23"/>
      <c r="HF617" s="23"/>
      <c r="HG617" s="23"/>
      <c r="HH617" s="23"/>
      <c r="HI617" s="23"/>
      <c r="HJ617" s="23"/>
      <c r="HK617" s="23"/>
    </row>
    <row r="618" spans="1:219" ht="13.9" customHeight="1">
      <c r="A618" s="392"/>
      <c r="B618" s="160"/>
      <c r="C618" s="161"/>
      <c r="D618" s="161"/>
      <c r="E618" s="255"/>
      <c r="F618" s="396">
        <v>0</v>
      </c>
      <c r="G618" s="181"/>
      <c r="H618" s="186"/>
      <c r="I618" s="162"/>
      <c r="J618" s="163"/>
      <c r="K618" s="164"/>
      <c r="L618" s="164"/>
      <c r="M618" s="187"/>
      <c r="N618" s="458"/>
      <c r="O618" s="463"/>
      <c r="P618" s="190"/>
      <c r="Q618" s="165"/>
      <c r="R618" s="166"/>
      <c r="S618" s="191"/>
      <c r="T618" s="195"/>
      <c r="U618" s="167"/>
      <c r="V618" s="196"/>
      <c r="W618" s="199">
        <f t="shared" si="128"/>
        <v>0</v>
      </c>
      <c r="X618" s="344">
        <f>IF(G618&gt;0,HLOOKUP(C618,'Utility Allowances'!$O$33:$S$34,2),0)</f>
        <v>0</v>
      </c>
      <c r="Y618" s="345">
        <f t="shared" si="129"/>
        <v>0</v>
      </c>
      <c r="Z618" s="168">
        <f t="shared" si="130"/>
        <v>0</v>
      </c>
      <c r="AA618" s="346">
        <f t="shared" si="131"/>
        <v>0</v>
      </c>
      <c r="AB618" s="344">
        <f>IF(Y618&gt;0,VLOOKUP($Y618,'Reference Data 2'!$B$7:$C$71,2),0)</f>
        <v>0</v>
      </c>
      <c r="AC618" s="347">
        <f t="shared" si="132"/>
        <v>0</v>
      </c>
      <c r="AD618" s="348">
        <f t="shared" si="133"/>
        <v>0</v>
      </c>
      <c r="AE618" s="349">
        <f>IF(Y618&gt;0,VLOOKUP($Y618,'Reference Data 2'!$B$9:$D$71,3),0)</f>
        <v>0</v>
      </c>
      <c r="AF618" s="347">
        <f t="shared" si="134"/>
        <v>0</v>
      </c>
      <c r="AG618" s="346">
        <f t="shared" si="135"/>
        <v>0</v>
      </c>
      <c r="AH618" s="350">
        <f t="shared" si="136"/>
        <v>0</v>
      </c>
      <c r="AI618" s="351">
        <f t="shared" si="137"/>
        <v>0</v>
      </c>
      <c r="AJ618" s="352">
        <f t="shared" si="138"/>
        <v>0</v>
      </c>
      <c r="AK618" s="349">
        <f>IF(AA618&gt;0,VLOOKUP(C618,'Reference Data 1'!$N$13:$O$17,2),0)</f>
        <v>0</v>
      </c>
      <c r="AL618" s="346">
        <f t="shared" si="139"/>
        <v>0</v>
      </c>
      <c r="AM618" s="353">
        <f t="shared" si="140"/>
        <v>0</v>
      </c>
      <c r="AN618" s="354">
        <f t="shared" si="141"/>
        <v>0</v>
      </c>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c r="BU618" s="23"/>
      <c r="BV618" s="23"/>
      <c r="BW618" s="23"/>
      <c r="BX618" s="23"/>
      <c r="BY618" s="23"/>
      <c r="BZ618" s="23"/>
      <c r="CA618" s="23"/>
      <c r="CB618" s="23"/>
      <c r="CC618" s="23"/>
      <c r="CD618" s="23"/>
      <c r="CE618" s="23"/>
      <c r="CF618" s="23"/>
      <c r="CG618" s="23"/>
      <c r="CH618" s="23"/>
      <c r="CI618" s="23"/>
      <c r="CJ618" s="23"/>
      <c r="CK618" s="23"/>
      <c r="CL618" s="23"/>
      <c r="CM618" s="23"/>
      <c r="CN618" s="23"/>
      <c r="CO618" s="23"/>
      <c r="CP618" s="23"/>
      <c r="CQ618" s="23"/>
      <c r="CR618" s="23"/>
      <c r="CS618" s="23"/>
      <c r="CT618" s="23"/>
      <c r="CU618" s="23"/>
      <c r="CV618" s="23"/>
      <c r="CW618" s="23"/>
      <c r="CX618" s="23"/>
      <c r="CY618" s="23"/>
      <c r="CZ618" s="23"/>
      <c r="DA618" s="23"/>
      <c r="DB618" s="23"/>
      <c r="DC618" s="23"/>
      <c r="DD618" s="23"/>
      <c r="DE618" s="23"/>
      <c r="DF618" s="23"/>
      <c r="DG618" s="23"/>
      <c r="DH618" s="23"/>
      <c r="DI618" s="23"/>
      <c r="DJ618" s="23"/>
      <c r="DK618" s="23"/>
      <c r="DL618" s="23"/>
      <c r="DM618" s="23"/>
      <c r="DN618" s="23"/>
      <c r="DO618" s="23"/>
      <c r="DP618" s="23"/>
      <c r="DQ618" s="23"/>
      <c r="DR618" s="23"/>
      <c r="DS618" s="23"/>
      <c r="DT618" s="23"/>
      <c r="DU618" s="23"/>
      <c r="DV618" s="23"/>
      <c r="DW618" s="23"/>
      <c r="DX618" s="23"/>
      <c r="DY618" s="23"/>
      <c r="DZ618" s="23"/>
      <c r="EA618" s="23"/>
      <c r="EB618" s="23"/>
      <c r="EC618" s="23"/>
      <c r="ED618" s="23"/>
      <c r="EE618" s="23"/>
      <c r="EF618" s="23"/>
      <c r="EG618" s="23"/>
      <c r="EH618" s="23"/>
      <c r="EI618" s="23"/>
      <c r="EJ618" s="23"/>
      <c r="EK618" s="23"/>
      <c r="EL618" s="23"/>
      <c r="EM618" s="23"/>
      <c r="EN618" s="23"/>
      <c r="EO618" s="23"/>
      <c r="EP618" s="23"/>
      <c r="EQ618" s="23"/>
      <c r="ER618" s="23"/>
      <c r="ES618" s="23"/>
      <c r="ET618" s="23"/>
      <c r="EU618" s="23"/>
      <c r="EV618" s="23"/>
      <c r="EW618" s="23"/>
      <c r="EX618" s="23"/>
      <c r="EY618" s="23"/>
      <c r="EZ618" s="23"/>
      <c r="FA618" s="23"/>
      <c r="FB618" s="23"/>
      <c r="FC618" s="23"/>
      <c r="FD618" s="23"/>
      <c r="FE618" s="23"/>
      <c r="FF618" s="23"/>
      <c r="FG618" s="23"/>
      <c r="FH618" s="23"/>
      <c r="FI618" s="23"/>
      <c r="FJ618" s="23"/>
      <c r="FK618" s="23"/>
      <c r="FL618" s="23"/>
      <c r="FM618" s="23"/>
      <c r="FN618" s="23"/>
      <c r="FO618" s="23"/>
      <c r="FP618" s="23"/>
      <c r="FQ618" s="23"/>
      <c r="FR618" s="23"/>
      <c r="FS618" s="23"/>
      <c r="FT618" s="23"/>
      <c r="FU618" s="23"/>
      <c r="FV618" s="23"/>
      <c r="FW618" s="23"/>
      <c r="FX618" s="23"/>
      <c r="FY618" s="23"/>
      <c r="FZ618" s="23"/>
      <c r="GA618" s="23"/>
      <c r="GB618" s="23"/>
      <c r="GC618" s="23"/>
      <c r="GD618" s="23"/>
      <c r="GE618" s="23"/>
      <c r="GF618" s="23"/>
      <c r="GG618" s="23"/>
      <c r="GH618" s="23"/>
      <c r="GI618" s="23"/>
      <c r="GJ618" s="23"/>
      <c r="GK618" s="23"/>
      <c r="GL618" s="23"/>
      <c r="GM618" s="23"/>
      <c r="GN618" s="23"/>
      <c r="GO618" s="23"/>
      <c r="GP618" s="23"/>
      <c r="GQ618" s="23"/>
      <c r="GR618" s="23"/>
      <c r="GS618" s="23"/>
      <c r="GT618" s="23"/>
      <c r="GU618" s="23"/>
      <c r="GV618" s="23"/>
      <c r="GW618" s="23"/>
      <c r="GX618" s="23"/>
      <c r="GY618" s="23"/>
      <c r="GZ618" s="23"/>
      <c r="HA618" s="23"/>
      <c r="HB618" s="23"/>
      <c r="HC618" s="23"/>
      <c r="HD618" s="23"/>
      <c r="HE618" s="23"/>
      <c r="HF618" s="23"/>
      <c r="HG618" s="23"/>
      <c r="HH618" s="23"/>
      <c r="HI618" s="23"/>
      <c r="HJ618" s="23"/>
      <c r="HK618" s="23"/>
    </row>
    <row r="619" spans="1:219" ht="13.9" customHeight="1">
      <c r="A619" s="392"/>
      <c r="B619" s="160"/>
      <c r="C619" s="161"/>
      <c r="D619" s="161"/>
      <c r="E619" s="255"/>
      <c r="F619" s="396">
        <v>0</v>
      </c>
      <c r="G619" s="181"/>
      <c r="H619" s="186"/>
      <c r="I619" s="162"/>
      <c r="J619" s="163"/>
      <c r="K619" s="164"/>
      <c r="L619" s="164"/>
      <c r="M619" s="187"/>
      <c r="N619" s="458"/>
      <c r="O619" s="463"/>
      <c r="P619" s="190"/>
      <c r="Q619" s="165"/>
      <c r="R619" s="166"/>
      <c r="S619" s="191"/>
      <c r="T619" s="195"/>
      <c r="U619" s="167"/>
      <c r="V619" s="196"/>
      <c r="W619" s="199">
        <f t="shared" si="128"/>
        <v>0</v>
      </c>
      <c r="X619" s="344">
        <f>IF(G619&gt;0,HLOOKUP(C619,'Utility Allowances'!$O$33:$S$34,2),0)</f>
        <v>0</v>
      </c>
      <c r="Y619" s="345">
        <f t="shared" si="129"/>
        <v>0</v>
      </c>
      <c r="Z619" s="168">
        <f t="shared" si="130"/>
        <v>0</v>
      </c>
      <c r="AA619" s="346">
        <f t="shared" si="131"/>
        <v>0</v>
      </c>
      <c r="AB619" s="344">
        <f>IF(Y619&gt;0,VLOOKUP($Y619,'Reference Data 2'!$B$7:$C$71,2),0)</f>
        <v>0</v>
      </c>
      <c r="AC619" s="347">
        <f t="shared" si="132"/>
        <v>0</v>
      </c>
      <c r="AD619" s="348">
        <f t="shared" si="133"/>
        <v>0</v>
      </c>
      <c r="AE619" s="349">
        <f>IF(Y619&gt;0,VLOOKUP($Y619,'Reference Data 2'!$B$9:$D$71,3),0)</f>
        <v>0</v>
      </c>
      <c r="AF619" s="347">
        <f t="shared" si="134"/>
        <v>0</v>
      </c>
      <c r="AG619" s="346">
        <f t="shared" si="135"/>
        <v>0</v>
      </c>
      <c r="AH619" s="350">
        <f t="shared" si="136"/>
        <v>0</v>
      </c>
      <c r="AI619" s="351">
        <f t="shared" si="137"/>
        <v>0</v>
      </c>
      <c r="AJ619" s="352">
        <f t="shared" si="138"/>
        <v>0</v>
      </c>
      <c r="AK619" s="349">
        <f>IF(AA619&gt;0,VLOOKUP(C619,'Reference Data 1'!$N$13:$O$17,2),0)</f>
        <v>0</v>
      </c>
      <c r="AL619" s="346">
        <f t="shared" si="139"/>
        <v>0</v>
      </c>
      <c r="AM619" s="353">
        <f t="shared" si="140"/>
        <v>0</v>
      </c>
      <c r="AN619" s="354">
        <f t="shared" si="141"/>
        <v>0</v>
      </c>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c r="BO619" s="23"/>
      <c r="BP619" s="23"/>
      <c r="BQ619" s="23"/>
      <c r="BR619" s="23"/>
      <c r="BS619" s="23"/>
      <c r="BT619" s="23"/>
      <c r="BU619" s="23"/>
      <c r="BV619" s="23"/>
      <c r="BW619" s="23"/>
      <c r="BX619" s="23"/>
      <c r="BY619" s="23"/>
      <c r="BZ619" s="23"/>
      <c r="CA619" s="23"/>
      <c r="CB619" s="23"/>
      <c r="CC619" s="23"/>
      <c r="CD619" s="23"/>
      <c r="CE619" s="23"/>
      <c r="CF619" s="23"/>
      <c r="CG619" s="23"/>
      <c r="CH619" s="23"/>
      <c r="CI619" s="23"/>
      <c r="CJ619" s="23"/>
      <c r="CK619" s="23"/>
      <c r="CL619" s="23"/>
      <c r="CM619" s="23"/>
      <c r="CN619" s="23"/>
      <c r="CO619" s="23"/>
      <c r="CP619" s="23"/>
      <c r="CQ619" s="23"/>
      <c r="CR619" s="23"/>
      <c r="CS619" s="23"/>
      <c r="CT619" s="23"/>
      <c r="CU619" s="23"/>
      <c r="CV619" s="23"/>
      <c r="CW619" s="23"/>
      <c r="CX619" s="23"/>
      <c r="CY619" s="23"/>
      <c r="CZ619" s="23"/>
      <c r="DA619" s="23"/>
      <c r="DB619" s="23"/>
      <c r="DC619" s="23"/>
      <c r="DD619" s="23"/>
      <c r="DE619" s="23"/>
      <c r="DF619" s="23"/>
      <c r="DG619" s="23"/>
      <c r="DH619" s="23"/>
      <c r="DI619" s="23"/>
      <c r="DJ619" s="23"/>
      <c r="DK619" s="23"/>
      <c r="DL619" s="23"/>
      <c r="DM619" s="23"/>
      <c r="DN619" s="23"/>
      <c r="DO619" s="23"/>
      <c r="DP619" s="23"/>
      <c r="DQ619" s="23"/>
      <c r="DR619" s="23"/>
      <c r="DS619" s="23"/>
      <c r="DT619" s="23"/>
      <c r="DU619" s="23"/>
      <c r="DV619" s="23"/>
      <c r="DW619" s="23"/>
      <c r="DX619" s="23"/>
      <c r="DY619" s="23"/>
      <c r="DZ619" s="23"/>
      <c r="EA619" s="23"/>
      <c r="EB619" s="23"/>
      <c r="EC619" s="23"/>
      <c r="ED619" s="23"/>
      <c r="EE619" s="23"/>
      <c r="EF619" s="23"/>
      <c r="EG619" s="23"/>
      <c r="EH619" s="23"/>
      <c r="EI619" s="23"/>
      <c r="EJ619" s="23"/>
      <c r="EK619" s="23"/>
      <c r="EL619" s="23"/>
      <c r="EM619" s="23"/>
      <c r="EN619" s="23"/>
      <c r="EO619" s="23"/>
      <c r="EP619" s="23"/>
      <c r="EQ619" s="23"/>
      <c r="ER619" s="23"/>
      <c r="ES619" s="23"/>
      <c r="ET619" s="23"/>
      <c r="EU619" s="23"/>
      <c r="EV619" s="23"/>
      <c r="EW619" s="23"/>
      <c r="EX619" s="23"/>
      <c r="EY619" s="23"/>
      <c r="EZ619" s="23"/>
      <c r="FA619" s="23"/>
      <c r="FB619" s="23"/>
      <c r="FC619" s="23"/>
      <c r="FD619" s="23"/>
      <c r="FE619" s="23"/>
      <c r="FF619" s="23"/>
      <c r="FG619" s="23"/>
      <c r="FH619" s="23"/>
      <c r="FI619" s="23"/>
      <c r="FJ619" s="23"/>
      <c r="FK619" s="23"/>
      <c r="FL619" s="23"/>
      <c r="FM619" s="23"/>
      <c r="FN619" s="23"/>
      <c r="FO619" s="23"/>
      <c r="FP619" s="23"/>
      <c r="FQ619" s="23"/>
      <c r="FR619" s="23"/>
      <c r="FS619" s="23"/>
      <c r="FT619" s="23"/>
      <c r="FU619" s="23"/>
      <c r="FV619" s="23"/>
      <c r="FW619" s="23"/>
      <c r="FX619" s="23"/>
      <c r="FY619" s="23"/>
      <c r="FZ619" s="23"/>
      <c r="GA619" s="23"/>
      <c r="GB619" s="23"/>
      <c r="GC619" s="23"/>
      <c r="GD619" s="23"/>
      <c r="GE619" s="23"/>
      <c r="GF619" s="23"/>
      <c r="GG619" s="23"/>
      <c r="GH619" s="23"/>
      <c r="GI619" s="23"/>
      <c r="GJ619" s="23"/>
      <c r="GK619" s="23"/>
      <c r="GL619" s="23"/>
      <c r="GM619" s="23"/>
      <c r="GN619" s="23"/>
      <c r="GO619" s="23"/>
      <c r="GP619" s="23"/>
      <c r="GQ619" s="23"/>
      <c r="GR619" s="23"/>
      <c r="GS619" s="23"/>
      <c r="GT619" s="23"/>
      <c r="GU619" s="23"/>
      <c r="GV619" s="23"/>
      <c r="GW619" s="23"/>
      <c r="GX619" s="23"/>
      <c r="GY619" s="23"/>
      <c r="GZ619" s="23"/>
      <c r="HA619" s="23"/>
      <c r="HB619" s="23"/>
      <c r="HC619" s="23"/>
      <c r="HD619" s="23"/>
      <c r="HE619" s="23"/>
      <c r="HF619" s="23"/>
      <c r="HG619" s="23"/>
      <c r="HH619" s="23"/>
      <c r="HI619" s="23"/>
      <c r="HJ619" s="23"/>
      <c r="HK619" s="23"/>
    </row>
    <row r="620" spans="1:219" ht="13.9" customHeight="1">
      <c r="A620" s="392"/>
      <c r="B620" s="160"/>
      <c r="C620" s="161"/>
      <c r="D620" s="161"/>
      <c r="E620" s="255"/>
      <c r="F620" s="396">
        <v>0</v>
      </c>
      <c r="G620" s="181"/>
      <c r="H620" s="186"/>
      <c r="I620" s="162"/>
      <c r="J620" s="163"/>
      <c r="K620" s="164"/>
      <c r="L620" s="164"/>
      <c r="M620" s="187"/>
      <c r="N620" s="458"/>
      <c r="O620" s="463"/>
      <c r="P620" s="190"/>
      <c r="Q620" s="165"/>
      <c r="R620" s="166"/>
      <c r="S620" s="191"/>
      <c r="T620" s="195"/>
      <c r="U620" s="167"/>
      <c r="V620" s="196"/>
      <c r="W620" s="199">
        <f t="shared" si="128"/>
        <v>0</v>
      </c>
      <c r="X620" s="344">
        <f>IF(G620&gt;0,HLOOKUP(C620,'Utility Allowances'!$O$33:$S$34,2),0)</f>
        <v>0</v>
      </c>
      <c r="Y620" s="345">
        <f t="shared" si="129"/>
        <v>0</v>
      </c>
      <c r="Z620" s="168">
        <f t="shared" si="130"/>
        <v>0</v>
      </c>
      <c r="AA620" s="346">
        <f t="shared" si="131"/>
        <v>0</v>
      </c>
      <c r="AB620" s="344">
        <f>IF(Y620&gt;0,VLOOKUP($Y620,'Reference Data 2'!$B$7:$C$71,2),0)</f>
        <v>0</v>
      </c>
      <c r="AC620" s="347">
        <f t="shared" si="132"/>
        <v>0</v>
      </c>
      <c r="AD620" s="348">
        <f t="shared" si="133"/>
        <v>0</v>
      </c>
      <c r="AE620" s="349">
        <f>IF(Y620&gt;0,VLOOKUP($Y620,'Reference Data 2'!$B$9:$D$71,3),0)</f>
        <v>0</v>
      </c>
      <c r="AF620" s="347">
        <f t="shared" si="134"/>
        <v>0</v>
      </c>
      <c r="AG620" s="346">
        <f t="shared" si="135"/>
        <v>0</v>
      </c>
      <c r="AH620" s="350">
        <f t="shared" si="136"/>
        <v>0</v>
      </c>
      <c r="AI620" s="351">
        <f t="shared" si="137"/>
        <v>0</v>
      </c>
      <c r="AJ620" s="352">
        <f t="shared" si="138"/>
        <v>0</v>
      </c>
      <c r="AK620" s="349">
        <f>IF(AA620&gt;0,VLOOKUP(C620,'Reference Data 1'!$N$13:$O$17,2),0)</f>
        <v>0</v>
      </c>
      <c r="AL620" s="346">
        <f t="shared" si="139"/>
        <v>0</v>
      </c>
      <c r="AM620" s="353">
        <f t="shared" si="140"/>
        <v>0</v>
      </c>
      <c r="AN620" s="354">
        <f t="shared" si="141"/>
        <v>0</v>
      </c>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c r="BO620" s="23"/>
      <c r="BP620" s="23"/>
      <c r="BQ620" s="23"/>
      <c r="BR620" s="23"/>
      <c r="BS620" s="23"/>
      <c r="BT620" s="23"/>
      <c r="BU620" s="23"/>
      <c r="BV620" s="23"/>
      <c r="BW620" s="23"/>
      <c r="BX620" s="23"/>
      <c r="BY620" s="23"/>
      <c r="BZ620" s="23"/>
      <c r="CA620" s="23"/>
      <c r="CB620" s="23"/>
      <c r="CC620" s="23"/>
      <c r="CD620" s="23"/>
      <c r="CE620" s="23"/>
      <c r="CF620" s="23"/>
      <c r="CG620" s="23"/>
      <c r="CH620" s="23"/>
      <c r="CI620" s="23"/>
      <c r="CJ620" s="23"/>
      <c r="CK620" s="23"/>
      <c r="CL620" s="23"/>
      <c r="CM620" s="23"/>
      <c r="CN620" s="23"/>
      <c r="CO620" s="23"/>
      <c r="CP620" s="23"/>
      <c r="CQ620" s="23"/>
      <c r="CR620" s="23"/>
      <c r="CS620" s="23"/>
      <c r="CT620" s="23"/>
      <c r="CU620" s="23"/>
      <c r="CV620" s="23"/>
      <c r="CW620" s="23"/>
      <c r="CX620" s="23"/>
      <c r="CY620" s="23"/>
      <c r="CZ620" s="23"/>
      <c r="DA620" s="23"/>
      <c r="DB620" s="23"/>
      <c r="DC620" s="23"/>
      <c r="DD620" s="23"/>
      <c r="DE620" s="23"/>
      <c r="DF620" s="23"/>
      <c r="DG620" s="23"/>
      <c r="DH620" s="23"/>
      <c r="DI620" s="23"/>
      <c r="DJ620" s="23"/>
      <c r="DK620" s="23"/>
      <c r="DL620" s="23"/>
      <c r="DM620" s="23"/>
      <c r="DN620" s="23"/>
      <c r="DO620" s="23"/>
      <c r="DP620" s="23"/>
      <c r="DQ620" s="23"/>
      <c r="DR620" s="23"/>
      <c r="DS620" s="23"/>
      <c r="DT620" s="23"/>
      <c r="DU620" s="23"/>
      <c r="DV620" s="23"/>
      <c r="DW620" s="23"/>
      <c r="DX620" s="23"/>
      <c r="DY620" s="23"/>
      <c r="DZ620" s="23"/>
      <c r="EA620" s="23"/>
      <c r="EB620" s="23"/>
      <c r="EC620" s="23"/>
      <c r="ED620" s="23"/>
      <c r="EE620" s="23"/>
      <c r="EF620" s="23"/>
      <c r="EG620" s="23"/>
      <c r="EH620" s="23"/>
      <c r="EI620" s="23"/>
      <c r="EJ620" s="23"/>
      <c r="EK620" s="23"/>
      <c r="EL620" s="23"/>
      <c r="EM620" s="23"/>
      <c r="EN620" s="23"/>
      <c r="EO620" s="23"/>
      <c r="EP620" s="23"/>
      <c r="EQ620" s="23"/>
      <c r="ER620" s="23"/>
      <c r="ES620" s="23"/>
      <c r="ET620" s="23"/>
      <c r="EU620" s="23"/>
      <c r="EV620" s="23"/>
      <c r="EW620" s="23"/>
      <c r="EX620" s="23"/>
      <c r="EY620" s="23"/>
      <c r="EZ620" s="23"/>
      <c r="FA620" s="23"/>
      <c r="FB620" s="23"/>
      <c r="FC620" s="23"/>
      <c r="FD620" s="23"/>
      <c r="FE620" s="23"/>
      <c r="FF620" s="23"/>
      <c r="FG620" s="23"/>
      <c r="FH620" s="23"/>
      <c r="FI620" s="23"/>
      <c r="FJ620" s="23"/>
      <c r="FK620" s="23"/>
      <c r="FL620" s="23"/>
      <c r="FM620" s="23"/>
      <c r="FN620" s="23"/>
      <c r="FO620" s="23"/>
      <c r="FP620" s="23"/>
      <c r="FQ620" s="23"/>
      <c r="FR620" s="23"/>
      <c r="FS620" s="23"/>
      <c r="FT620" s="23"/>
      <c r="FU620" s="23"/>
      <c r="FV620" s="23"/>
      <c r="FW620" s="23"/>
      <c r="FX620" s="23"/>
      <c r="FY620" s="23"/>
      <c r="FZ620" s="23"/>
      <c r="GA620" s="23"/>
      <c r="GB620" s="23"/>
      <c r="GC620" s="23"/>
      <c r="GD620" s="23"/>
      <c r="GE620" s="23"/>
      <c r="GF620" s="23"/>
      <c r="GG620" s="23"/>
      <c r="GH620" s="23"/>
      <c r="GI620" s="23"/>
      <c r="GJ620" s="23"/>
      <c r="GK620" s="23"/>
      <c r="GL620" s="23"/>
      <c r="GM620" s="23"/>
      <c r="GN620" s="23"/>
      <c r="GO620" s="23"/>
      <c r="GP620" s="23"/>
      <c r="GQ620" s="23"/>
      <c r="GR620" s="23"/>
      <c r="GS620" s="23"/>
      <c r="GT620" s="23"/>
      <c r="GU620" s="23"/>
      <c r="GV620" s="23"/>
      <c r="GW620" s="23"/>
      <c r="GX620" s="23"/>
      <c r="GY620" s="23"/>
      <c r="GZ620" s="23"/>
      <c r="HA620" s="23"/>
      <c r="HB620" s="23"/>
      <c r="HC620" s="23"/>
      <c r="HD620" s="23"/>
      <c r="HE620" s="23"/>
      <c r="HF620" s="23"/>
      <c r="HG620" s="23"/>
      <c r="HH620" s="23"/>
      <c r="HI620" s="23"/>
      <c r="HJ620" s="23"/>
      <c r="HK620" s="23"/>
    </row>
    <row r="621" spans="1:219" ht="13.9" customHeight="1">
      <c r="A621" s="392"/>
      <c r="B621" s="160"/>
      <c r="C621" s="161"/>
      <c r="D621" s="161"/>
      <c r="E621" s="255"/>
      <c r="F621" s="396">
        <v>0</v>
      </c>
      <c r="G621" s="181"/>
      <c r="H621" s="186"/>
      <c r="I621" s="162"/>
      <c r="J621" s="163"/>
      <c r="K621" s="164"/>
      <c r="L621" s="164"/>
      <c r="M621" s="187"/>
      <c r="N621" s="458"/>
      <c r="O621" s="463"/>
      <c r="P621" s="190"/>
      <c r="Q621" s="165"/>
      <c r="R621" s="166"/>
      <c r="S621" s="191"/>
      <c r="T621" s="195"/>
      <c r="U621" s="167"/>
      <c r="V621" s="196"/>
      <c r="W621" s="199">
        <f t="shared" si="128"/>
        <v>0</v>
      </c>
      <c r="X621" s="344">
        <f>IF(G621&gt;0,HLOOKUP(C621,'Utility Allowances'!$O$33:$S$34,2),0)</f>
        <v>0</v>
      </c>
      <c r="Y621" s="345">
        <f t="shared" si="129"/>
        <v>0</v>
      </c>
      <c r="Z621" s="168">
        <f t="shared" si="130"/>
        <v>0</v>
      </c>
      <c r="AA621" s="346">
        <f t="shared" si="131"/>
        <v>0</v>
      </c>
      <c r="AB621" s="344">
        <f>IF(Y621&gt;0,VLOOKUP($Y621,'Reference Data 2'!$B$7:$C$71,2),0)</f>
        <v>0</v>
      </c>
      <c r="AC621" s="347">
        <f t="shared" si="132"/>
        <v>0</v>
      </c>
      <c r="AD621" s="348">
        <f t="shared" si="133"/>
        <v>0</v>
      </c>
      <c r="AE621" s="349">
        <f>IF(Y621&gt;0,VLOOKUP($Y621,'Reference Data 2'!$B$9:$D$71,3),0)</f>
        <v>0</v>
      </c>
      <c r="AF621" s="347">
        <f t="shared" si="134"/>
        <v>0</v>
      </c>
      <c r="AG621" s="346">
        <f t="shared" si="135"/>
        <v>0</v>
      </c>
      <c r="AH621" s="350">
        <f t="shared" si="136"/>
        <v>0</v>
      </c>
      <c r="AI621" s="351">
        <f t="shared" si="137"/>
        <v>0</v>
      </c>
      <c r="AJ621" s="352">
        <f t="shared" si="138"/>
        <v>0</v>
      </c>
      <c r="AK621" s="349">
        <f>IF(AA621&gt;0,VLOOKUP(C621,'Reference Data 1'!$N$13:$O$17,2),0)</f>
        <v>0</v>
      </c>
      <c r="AL621" s="346">
        <f t="shared" si="139"/>
        <v>0</v>
      </c>
      <c r="AM621" s="353">
        <f t="shared" si="140"/>
        <v>0</v>
      </c>
      <c r="AN621" s="354">
        <f t="shared" si="141"/>
        <v>0</v>
      </c>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c r="BO621" s="23"/>
      <c r="BP621" s="23"/>
      <c r="BQ621" s="23"/>
      <c r="BR621" s="23"/>
      <c r="BS621" s="23"/>
      <c r="BT621" s="23"/>
      <c r="BU621" s="23"/>
      <c r="BV621" s="23"/>
      <c r="BW621" s="23"/>
      <c r="BX621" s="23"/>
      <c r="BY621" s="23"/>
      <c r="BZ621" s="23"/>
      <c r="CA621" s="23"/>
      <c r="CB621" s="23"/>
      <c r="CC621" s="23"/>
      <c r="CD621" s="23"/>
      <c r="CE621" s="23"/>
      <c r="CF621" s="23"/>
      <c r="CG621" s="23"/>
      <c r="CH621" s="23"/>
      <c r="CI621" s="23"/>
      <c r="CJ621" s="23"/>
      <c r="CK621" s="23"/>
      <c r="CL621" s="23"/>
      <c r="CM621" s="23"/>
      <c r="CN621" s="23"/>
      <c r="CO621" s="23"/>
      <c r="CP621" s="23"/>
      <c r="CQ621" s="23"/>
      <c r="CR621" s="23"/>
      <c r="CS621" s="23"/>
      <c r="CT621" s="23"/>
      <c r="CU621" s="23"/>
      <c r="CV621" s="23"/>
      <c r="CW621" s="23"/>
      <c r="CX621" s="23"/>
      <c r="CY621" s="23"/>
      <c r="CZ621" s="23"/>
      <c r="DA621" s="23"/>
      <c r="DB621" s="23"/>
      <c r="DC621" s="23"/>
      <c r="DD621" s="23"/>
      <c r="DE621" s="23"/>
      <c r="DF621" s="23"/>
      <c r="DG621" s="23"/>
      <c r="DH621" s="23"/>
      <c r="DI621" s="23"/>
      <c r="DJ621" s="23"/>
      <c r="DK621" s="23"/>
      <c r="DL621" s="23"/>
      <c r="DM621" s="23"/>
      <c r="DN621" s="23"/>
      <c r="DO621" s="23"/>
      <c r="DP621" s="23"/>
      <c r="DQ621" s="23"/>
      <c r="DR621" s="23"/>
      <c r="DS621" s="23"/>
      <c r="DT621" s="23"/>
      <c r="DU621" s="23"/>
      <c r="DV621" s="23"/>
      <c r="DW621" s="23"/>
      <c r="DX621" s="23"/>
      <c r="DY621" s="23"/>
      <c r="DZ621" s="23"/>
      <c r="EA621" s="23"/>
      <c r="EB621" s="23"/>
      <c r="EC621" s="23"/>
      <c r="ED621" s="23"/>
      <c r="EE621" s="23"/>
      <c r="EF621" s="23"/>
      <c r="EG621" s="23"/>
      <c r="EH621" s="23"/>
      <c r="EI621" s="23"/>
      <c r="EJ621" s="23"/>
      <c r="EK621" s="23"/>
      <c r="EL621" s="23"/>
      <c r="EM621" s="23"/>
      <c r="EN621" s="23"/>
      <c r="EO621" s="23"/>
      <c r="EP621" s="23"/>
      <c r="EQ621" s="23"/>
      <c r="ER621" s="23"/>
      <c r="ES621" s="23"/>
      <c r="ET621" s="23"/>
      <c r="EU621" s="23"/>
      <c r="EV621" s="23"/>
      <c r="EW621" s="23"/>
      <c r="EX621" s="23"/>
      <c r="EY621" s="23"/>
      <c r="EZ621" s="23"/>
      <c r="FA621" s="23"/>
      <c r="FB621" s="23"/>
      <c r="FC621" s="23"/>
      <c r="FD621" s="23"/>
      <c r="FE621" s="23"/>
      <c r="FF621" s="23"/>
      <c r="FG621" s="23"/>
      <c r="FH621" s="23"/>
      <c r="FI621" s="23"/>
      <c r="FJ621" s="23"/>
      <c r="FK621" s="23"/>
      <c r="FL621" s="23"/>
      <c r="FM621" s="23"/>
      <c r="FN621" s="23"/>
      <c r="FO621" s="23"/>
      <c r="FP621" s="23"/>
      <c r="FQ621" s="23"/>
      <c r="FR621" s="23"/>
      <c r="FS621" s="23"/>
      <c r="FT621" s="23"/>
      <c r="FU621" s="23"/>
      <c r="FV621" s="23"/>
      <c r="FW621" s="23"/>
      <c r="FX621" s="23"/>
      <c r="FY621" s="23"/>
      <c r="FZ621" s="23"/>
      <c r="GA621" s="23"/>
      <c r="GB621" s="23"/>
      <c r="GC621" s="23"/>
      <c r="GD621" s="23"/>
      <c r="GE621" s="23"/>
      <c r="GF621" s="23"/>
      <c r="GG621" s="23"/>
      <c r="GH621" s="23"/>
      <c r="GI621" s="23"/>
      <c r="GJ621" s="23"/>
      <c r="GK621" s="23"/>
      <c r="GL621" s="23"/>
      <c r="GM621" s="23"/>
      <c r="GN621" s="23"/>
      <c r="GO621" s="23"/>
      <c r="GP621" s="23"/>
      <c r="GQ621" s="23"/>
      <c r="GR621" s="23"/>
      <c r="GS621" s="23"/>
      <c r="GT621" s="23"/>
      <c r="GU621" s="23"/>
      <c r="GV621" s="23"/>
      <c r="GW621" s="23"/>
      <c r="GX621" s="23"/>
      <c r="GY621" s="23"/>
      <c r="GZ621" s="23"/>
      <c r="HA621" s="23"/>
      <c r="HB621" s="23"/>
      <c r="HC621" s="23"/>
      <c r="HD621" s="23"/>
      <c r="HE621" s="23"/>
      <c r="HF621" s="23"/>
      <c r="HG621" s="23"/>
      <c r="HH621" s="23"/>
      <c r="HI621" s="23"/>
      <c r="HJ621" s="23"/>
      <c r="HK621" s="23"/>
    </row>
    <row r="622" spans="1:219" ht="13.9" customHeight="1">
      <c r="A622" s="392"/>
      <c r="B622" s="160"/>
      <c r="C622" s="161"/>
      <c r="D622" s="161"/>
      <c r="E622" s="255"/>
      <c r="F622" s="396">
        <v>0</v>
      </c>
      <c r="G622" s="181"/>
      <c r="H622" s="186"/>
      <c r="I622" s="162"/>
      <c r="J622" s="163"/>
      <c r="K622" s="164"/>
      <c r="L622" s="164"/>
      <c r="M622" s="187"/>
      <c r="N622" s="458"/>
      <c r="O622" s="463"/>
      <c r="P622" s="190"/>
      <c r="Q622" s="165"/>
      <c r="R622" s="166"/>
      <c r="S622" s="191"/>
      <c r="T622" s="195"/>
      <c r="U622" s="167"/>
      <c r="V622" s="196"/>
      <c r="W622" s="199">
        <f t="shared" si="128"/>
        <v>0</v>
      </c>
      <c r="X622" s="344">
        <f>IF(G622&gt;0,HLOOKUP(C622,'Utility Allowances'!$O$33:$S$34,2),0)</f>
        <v>0</v>
      </c>
      <c r="Y622" s="345">
        <f t="shared" si="129"/>
        <v>0</v>
      </c>
      <c r="Z622" s="168">
        <f t="shared" si="130"/>
        <v>0</v>
      </c>
      <c r="AA622" s="346">
        <f t="shared" si="131"/>
        <v>0</v>
      </c>
      <c r="AB622" s="344">
        <f>IF(Y622&gt;0,VLOOKUP($Y622,'Reference Data 2'!$B$7:$C$71,2),0)</f>
        <v>0</v>
      </c>
      <c r="AC622" s="347">
        <f t="shared" si="132"/>
        <v>0</v>
      </c>
      <c r="AD622" s="348">
        <f t="shared" si="133"/>
        <v>0</v>
      </c>
      <c r="AE622" s="349">
        <f>IF(Y622&gt;0,VLOOKUP($Y622,'Reference Data 2'!$B$9:$D$71,3),0)</f>
        <v>0</v>
      </c>
      <c r="AF622" s="347">
        <f t="shared" si="134"/>
        <v>0</v>
      </c>
      <c r="AG622" s="346">
        <f t="shared" si="135"/>
        <v>0</v>
      </c>
      <c r="AH622" s="350">
        <f t="shared" si="136"/>
        <v>0</v>
      </c>
      <c r="AI622" s="351">
        <f t="shared" si="137"/>
        <v>0</v>
      </c>
      <c r="AJ622" s="352">
        <f t="shared" si="138"/>
        <v>0</v>
      </c>
      <c r="AK622" s="349">
        <f>IF(AA622&gt;0,VLOOKUP(C622,'Reference Data 1'!$N$13:$O$17,2),0)</f>
        <v>0</v>
      </c>
      <c r="AL622" s="346">
        <f t="shared" si="139"/>
        <v>0</v>
      </c>
      <c r="AM622" s="353">
        <f t="shared" si="140"/>
        <v>0</v>
      </c>
      <c r="AN622" s="354">
        <f t="shared" si="141"/>
        <v>0</v>
      </c>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c r="BO622" s="23"/>
      <c r="BP622" s="23"/>
      <c r="BQ622" s="23"/>
      <c r="BR622" s="23"/>
      <c r="BS622" s="23"/>
      <c r="BT622" s="23"/>
      <c r="BU622" s="23"/>
      <c r="BV622" s="23"/>
      <c r="BW622" s="23"/>
      <c r="BX622" s="23"/>
      <c r="BY622" s="23"/>
      <c r="BZ622" s="23"/>
      <c r="CA622" s="23"/>
      <c r="CB622" s="23"/>
      <c r="CC622" s="23"/>
      <c r="CD622" s="23"/>
      <c r="CE622" s="23"/>
      <c r="CF622" s="23"/>
      <c r="CG622" s="23"/>
      <c r="CH622" s="23"/>
      <c r="CI622" s="23"/>
      <c r="CJ622" s="23"/>
      <c r="CK622" s="23"/>
      <c r="CL622" s="23"/>
      <c r="CM622" s="23"/>
      <c r="CN622" s="23"/>
      <c r="CO622" s="23"/>
      <c r="CP622" s="23"/>
      <c r="CQ622" s="23"/>
      <c r="CR622" s="23"/>
      <c r="CS622" s="23"/>
      <c r="CT622" s="23"/>
      <c r="CU622" s="23"/>
      <c r="CV622" s="23"/>
      <c r="CW622" s="23"/>
      <c r="CX622" s="23"/>
      <c r="CY622" s="23"/>
      <c r="CZ622" s="23"/>
      <c r="DA622" s="23"/>
      <c r="DB622" s="23"/>
      <c r="DC622" s="23"/>
      <c r="DD622" s="23"/>
      <c r="DE622" s="23"/>
      <c r="DF622" s="23"/>
      <c r="DG622" s="23"/>
      <c r="DH622" s="23"/>
      <c r="DI622" s="23"/>
      <c r="DJ622" s="23"/>
      <c r="DK622" s="23"/>
      <c r="DL622" s="23"/>
      <c r="DM622" s="23"/>
      <c r="DN622" s="23"/>
      <c r="DO622" s="23"/>
      <c r="DP622" s="23"/>
      <c r="DQ622" s="23"/>
      <c r="DR622" s="23"/>
      <c r="DS622" s="23"/>
      <c r="DT622" s="23"/>
      <c r="DU622" s="23"/>
      <c r="DV622" s="23"/>
      <c r="DW622" s="23"/>
      <c r="DX622" s="23"/>
      <c r="DY622" s="23"/>
      <c r="DZ622" s="23"/>
      <c r="EA622" s="23"/>
      <c r="EB622" s="23"/>
      <c r="EC622" s="23"/>
      <c r="ED622" s="23"/>
      <c r="EE622" s="23"/>
      <c r="EF622" s="23"/>
      <c r="EG622" s="23"/>
      <c r="EH622" s="23"/>
      <c r="EI622" s="23"/>
      <c r="EJ622" s="23"/>
      <c r="EK622" s="23"/>
      <c r="EL622" s="23"/>
      <c r="EM622" s="23"/>
      <c r="EN622" s="23"/>
      <c r="EO622" s="23"/>
      <c r="EP622" s="23"/>
      <c r="EQ622" s="23"/>
      <c r="ER622" s="23"/>
      <c r="ES622" s="23"/>
      <c r="ET622" s="23"/>
      <c r="EU622" s="23"/>
      <c r="EV622" s="23"/>
      <c r="EW622" s="23"/>
      <c r="EX622" s="23"/>
      <c r="EY622" s="23"/>
      <c r="EZ622" s="23"/>
      <c r="FA622" s="23"/>
      <c r="FB622" s="23"/>
      <c r="FC622" s="23"/>
      <c r="FD622" s="23"/>
      <c r="FE622" s="23"/>
      <c r="FF622" s="23"/>
      <c r="FG622" s="23"/>
      <c r="FH622" s="23"/>
      <c r="FI622" s="23"/>
      <c r="FJ622" s="23"/>
      <c r="FK622" s="23"/>
      <c r="FL622" s="23"/>
      <c r="FM622" s="23"/>
      <c r="FN622" s="23"/>
      <c r="FO622" s="23"/>
      <c r="FP622" s="23"/>
      <c r="FQ622" s="23"/>
      <c r="FR622" s="23"/>
      <c r="FS622" s="23"/>
      <c r="FT622" s="23"/>
      <c r="FU622" s="23"/>
      <c r="FV622" s="23"/>
      <c r="FW622" s="23"/>
      <c r="FX622" s="23"/>
      <c r="FY622" s="23"/>
      <c r="FZ622" s="23"/>
      <c r="GA622" s="23"/>
      <c r="GB622" s="23"/>
      <c r="GC622" s="23"/>
      <c r="GD622" s="23"/>
      <c r="GE622" s="23"/>
      <c r="GF622" s="23"/>
      <c r="GG622" s="23"/>
      <c r="GH622" s="23"/>
      <c r="GI622" s="23"/>
      <c r="GJ622" s="23"/>
      <c r="GK622" s="23"/>
      <c r="GL622" s="23"/>
      <c r="GM622" s="23"/>
      <c r="GN622" s="23"/>
      <c r="GO622" s="23"/>
      <c r="GP622" s="23"/>
      <c r="GQ622" s="23"/>
      <c r="GR622" s="23"/>
      <c r="GS622" s="23"/>
      <c r="GT622" s="23"/>
      <c r="GU622" s="23"/>
      <c r="GV622" s="23"/>
      <c r="GW622" s="23"/>
      <c r="GX622" s="23"/>
      <c r="GY622" s="23"/>
      <c r="GZ622" s="23"/>
      <c r="HA622" s="23"/>
      <c r="HB622" s="23"/>
      <c r="HC622" s="23"/>
      <c r="HD622" s="23"/>
      <c r="HE622" s="23"/>
      <c r="HF622" s="23"/>
      <c r="HG622" s="23"/>
      <c r="HH622" s="23"/>
      <c r="HI622" s="23"/>
      <c r="HJ622" s="23"/>
      <c r="HK622" s="23"/>
    </row>
    <row r="623" spans="1:219" ht="13.9" customHeight="1">
      <c r="A623" s="392"/>
      <c r="B623" s="160"/>
      <c r="C623" s="161"/>
      <c r="D623" s="161"/>
      <c r="E623" s="255"/>
      <c r="F623" s="396">
        <v>0</v>
      </c>
      <c r="G623" s="181"/>
      <c r="H623" s="186"/>
      <c r="I623" s="162"/>
      <c r="J623" s="163"/>
      <c r="K623" s="164"/>
      <c r="L623" s="164"/>
      <c r="M623" s="187"/>
      <c r="N623" s="458"/>
      <c r="O623" s="463"/>
      <c r="P623" s="190"/>
      <c r="Q623" s="165"/>
      <c r="R623" s="166"/>
      <c r="S623" s="191"/>
      <c r="T623" s="195"/>
      <c r="U623" s="167"/>
      <c r="V623" s="196"/>
      <c r="W623" s="199">
        <f t="shared" si="128"/>
        <v>0</v>
      </c>
      <c r="X623" s="344">
        <f>IF(G623&gt;0,HLOOKUP(C623,'Utility Allowances'!$O$33:$S$34,2),0)</f>
        <v>0</v>
      </c>
      <c r="Y623" s="345">
        <f t="shared" si="129"/>
        <v>0</v>
      </c>
      <c r="Z623" s="168">
        <f t="shared" si="130"/>
        <v>0</v>
      </c>
      <c r="AA623" s="346">
        <f t="shared" si="131"/>
        <v>0</v>
      </c>
      <c r="AB623" s="344">
        <f>IF(Y623&gt;0,VLOOKUP($Y623,'Reference Data 2'!$B$7:$C$71,2),0)</f>
        <v>0</v>
      </c>
      <c r="AC623" s="347">
        <f t="shared" si="132"/>
        <v>0</v>
      </c>
      <c r="AD623" s="348">
        <f t="shared" si="133"/>
        <v>0</v>
      </c>
      <c r="AE623" s="349">
        <f>IF(Y623&gt;0,VLOOKUP($Y623,'Reference Data 2'!$B$9:$D$71,3),0)</f>
        <v>0</v>
      </c>
      <c r="AF623" s="347">
        <f t="shared" si="134"/>
        <v>0</v>
      </c>
      <c r="AG623" s="346">
        <f t="shared" si="135"/>
        <v>0</v>
      </c>
      <c r="AH623" s="350">
        <f t="shared" si="136"/>
        <v>0</v>
      </c>
      <c r="AI623" s="351">
        <f t="shared" si="137"/>
        <v>0</v>
      </c>
      <c r="AJ623" s="352">
        <f t="shared" si="138"/>
        <v>0</v>
      </c>
      <c r="AK623" s="349">
        <f>IF(AA623&gt;0,VLOOKUP(C623,'Reference Data 1'!$N$13:$O$17,2),0)</f>
        <v>0</v>
      </c>
      <c r="AL623" s="346">
        <f t="shared" si="139"/>
        <v>0</v>
      </c>
      <c r="AM623" s="353">
        <f t="shared" si="140"/>
        <v>0</v>
      </c>
      <c r="AN623" s="354">
        <f t="shared" si="141"/>
        <v>0</v>
      </c>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c r="BO623" s="23"/>
      <c r="BP623" s="23"/>
      <c r="BQ623" s="23"/>
      <c r="BR623" s="23"/>
      <c r="BS623" s="23"/>
      <c r="BT623" s="23"/>
      <c r="BU623" s="23"/>
      <c r="BV623" s="23"/>
      <c r="BW623" s="23"/>
      <c r="BX623" s="23"/>
      <c r="BY623" s="23"/>
      <c r="BZ623" s="23"/>
      <c r="CA623" s="23"/>
      <c r="CB623" s="23"/>
      <c r="CC623" s="23"/>
      <c r="CD623" s="23"/>
      <c r="CE623" s="23"/>
      <c r="CF623" s="23"/>
      <c r="CG623" s="23"/>
      <c r="CH623" s="23"/>
      <c r="CI623" s="23"/>
      <c r="CJ623" s="23"/>
      <c r="CK623" s="23"/>
      <c r="CL623" s="23"/>
      <c r="CM623" s="23"/>
      <c r="CN623" s="23"/>
      <c r="CO623" s="23"/>
      <c r="CP623" s="23"/>
      <c r="CQ623" s="23"/>
      <c r="CR623" s="23"/>
      <c r="CS623" s="23"/>
      <c r="CT623" s="23"/>
      <c r="CU623" s="23"/>
      <c r="CV623" s="23"/>
      <c r="CW623" s="23"/>
      <c r="CX623" s="23"/>
      <c r="CY623" s="23"/>
      <c r="CZ623" s="23"/>
      <c r="DA623" s="23"/>
      <c r="DB623" s="23"/>
      <c r="DC623" s="23"/>
      <c r="DD623" s="23"/>
      <c r="DE623" s="23"/>
      <c r="DF623" s="23"/>
      <c r="DG623" s="23"/>
      <c r="DH623" s="23"/>
      <c r="DI623" s="23"/>
      <c r="DJ623" s="23"/>
      <c r="DK623" s="23"/>
      <c r="DL623" s="23"/>
      <c r="DM623" s="23"/>
      <c r="DN623" s="23"/>
      <c r="DO623" s="23"/>
      <c r="DP623" s="23"/>
      <c r="DQ623" s="23"/>
      <c r="DR623" s="23"/>
      <c r="DS623" s="23"/>
      <c r="DT623" s="23"/>
      <c r="DU623" s="23"/>
      <c r="DV623" s="23"/>
      <c r="DW623" s="23"/>
      <c r="DX623" s="23"/>
      <c r="DY623" s="23"/>
      <c r="DZ623" s="23"/>
      <c r="EA623" s="23"/>
      <c r="EB623" s="23"/>
      <c r="EC623" s="23"/>
      <c r="ED623" s="23"/>
      <c r="EE623" s="23"/>
      <c r="EF623" s="23"/>
      <c r="EG623" s="23"/>
      <c r="EH623" s="23"/>
      <c r="EI623" s="23"/>
      <c r="EJ623" s="23"/>
      <c r="EK623" s="23"/>
      <c r="EL623" s="23"/>
      <c r="EM623" s="23"/>
      <c r="EN623" s="23"/>
      <c r="EO623" s="23"/>
      <c r="EP623" s="23"/>
      <c r="EQ623" s="23"/>
      <c r="ER623" s="23"/>
      <c r="ES623" s="23"/>
      <c r="ET623" s="23"/>
      <c r="EU623" s="23"/>
      <c r="EV623" s="23"/>
      <c r="EW623" s="23"/>
      <c r="EX623" s="23"/>
      <c r="EY623" s="23"/>
      <c r="EZ623" s="23"/>
      <c r="FA623" s="23"/>
      <c r="FB623" s="23"/>
      <c r="FC623" s="23"/>
      <c r="FD623" s="23"/>
      <c r="FE623" s="23"/>
      <c r="FF623" s="23"/>
      <c r="FG623" s="23"/>
      <c r="FH623" s="23"/>
      <c r="FI623" s="23"/>
      <c r="FJ623" s="23"/>
      <c r="FK623" s="23"/>
      <c r="FL623" s="23"/>
      <c r="FM623" s="23"/>
      <c r="FN623" s="23"/>
      <c r="FO623" s="23"/>
      <c r="FP623" s="23"/>
      <c r="FQ623" s="23"/>
      <c r="FR623" s="23"/>
      <c r="FS623" s="23"/>
      <c r="FT623" s="23"/>
      <c r="FU623" s="23"/>
      <c r="FV623" s="23"/>
      <c r="FW623" s="23"/>
      <c r="FX623" s="23"/>
      <c r="FY623" s="23"/>
      <c r="FZ623" s="23"/>
      <c r="GA623" s="23"/>
      <c r="GB623" s="23"/>
      <c r="GC623" s="23"/>
      <c r="GD623" s="23"/>
      <c r="GE623" s="23"/>
      <c r="GF623" s="23"/>
      <c r="GG623" s="23"/>
      <c r="GH623" s="23"/>
      <c r="GI623" s="23"/>
      <c r="GJ623" s="23"/>
      <c r="GK623" s="23"/>
      <c r="GL623" s="23"/>
      <c r="GM623" s="23"/>
      <c r="GN623" s="23"/>
      <c r="GO623" s="23"/>
      <c r="GP623" s="23"/>
      <c r="GQ623" s="23"/>
      <c r="GR623" s="23"/>
      <c r="GS623" s="23"/>
      <c r="GT623" s="23"/>
      <c r="GU623" s="23"/>
      <c r="GV623" s="23"/>
      <c r="GW623" s="23"/>
      <c r="GX623" s="23"/>
      <c r="GY623" s="23"/>
      <c r="GZ623" s="23"/>
      <c r="HA623" s="23"/>
      <c r="HB623" s="23"/>
      <c r="HC623" s="23"/>
      <c r="HD623" s="23"/>
      <c r="HE623" s="23"/>
      <c r="HF623" s="23"/>
      <c r="HG623" s="23"/>
      <c r="HH623" s="23"/>
      <c r="HI623" s="23"/>
      <c r="HJ623" s="23"/>
      <c r="HK623" s="23"/>
    </row>
    <row r="624" spans="1:219" ht="13.9" customHeight="1">
      <c r="A624" s="392"/>
      <c r="B624" s="160"/>
      <c r="C624" s="161"/>
      <c r="D624" s="161"/>
      <c r="E624" s="255"/>
      <c r="F624" s="396">
        <v>0</v>
      </c>
      <c r="G624" s="181"/>
      <c r="H624" s="186"/>
      <c r="I624" s="162"/>
      <c r="J624" s="163"/>
      <c r="K624" s="164"/>
      <c r="L624" s="164"/>
      <c r="M624" s="187"/>
      <c r="N624" s="458"/>
      <c r="O624" s="463"/>
      <c r="P624" s="190"/>
      <c r="Q624" s="165"/>
      <c r="R624" s="166"/>
      <c r="S624" s="191"/>
      <c r="T624" s="195"/>
      <c r="U624" s="167"/>
      <c r="V624" s="196"/>
      <c r="W624" s="199">
        <f t="shared" si="128"/>
        <v>0</v>
      </c>
      <c r="X624" s="344">
        <f>IF(G624&gt;0,HLOOKUP(C624,'Utility Allowances'!$O$33:$S$34,2),0)</f>
        <v>0</v>
      </c>
      <c r="Y624" s="345">
        <f t="shared" si="129"/>
        <v>0</v>
      </c>
      <c r="Z624" s="168">
        <f t="shared" si="130"/>
        <v>0</v>
      </c>
      <c r="AA624" s="346">
        <f t="shared" si="131"/>
        <v>0</v>
      </c>
      <c r="AB624" s="344">
        <f>IF(Y624&gt;0,VLOOKUP($Y624,'Reference Data 2'!$B$7:$C$71,2),0)</f>
        <v>0</v>
      </c>
      <c r="AC624" s="347">
        <f t="shared" si="132"/>
        <v>0</v>
      </c>
      <c r="AD624" s="348">
        <f t="shared" si="133"/>
        <v>0</v>
      </c>
      <c r="AE624" s="349">
        <f>IF(Y624&gt;0,VLOOKUP($Y624,'Reference Data 2'!$B$9:$D$71,3),0)</f>
        <v>0</v>
      </c>
      <c r="AF624" s="347">
        <f t="shared" si="134"/>
        <v>0</v>
      </c>
      <c r="AG624" s="346">
        <f t="shared" si="135"/>
        <v>0</v>
      </c>
      <c r="AH624" s="350">
        <f t="shared" si="136"/>
        <v>0</v>
      </c>
      <c r="AI624" s="351">
        <f t="shared" si="137"/>
        <v>0</v>
      </c>
      <c r="AJ624" s="352">
        <f t="shared" si="138"/>
        <v>0</v>
      </c>
      <c r="AK624" s="349">
        <f>IF(AA624&gt;0,VLOOKUP(C624,'Reference Data 1'!$N$13:$O$17,2),0)</f>
        <v>0</v>
      </c>
      <c r="AL624" s="346">
        <f t="shared" si="139"/>
        <v>0</v>
      </c>
      <c r="AM624" s="353">
        <f t="shared" si="140"/>
        <v>0</v>
      </c>
      <c r="AN624" s="354">
        <f t="shared" si="141"/>
        <v>0</v>
      </c>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c r="BO624" s="23"/>
      <c r="BP624" s="23"/>
      <c r="BQ624" s="23"/>
      <c r="BR624" s="23"/>
      <c r="BS624" s="23"/>
      <c r="BT624" s="23"/>
      <c r="BU624" s="23"/>
      <c r="BV624" s="23"/>
      <c r="BW624" s="23"/>
      <c r="BX624" s="23"/>
      <c r="BY624" s="23"/>
      <c r="BZ624" s="23"/>
      <c r="CA624" s="23"/>
      <c r="CB624" s="23"/>
      <c r="CC624" s="23"/>
      <c r="CD624" s="23"/>
      <c r="CE624" s="23"/>
      <c r="CF624" s="23"/>
      <c r="CG624" s="23"/>
      <c r="CH624" s="23"/>
      <c r="CI624" s="23"/>
      <c r="CJ624" s="23"/>
      <c r="CK624" s="23"/>
      <c r="CL624" s="23"/>
      <c r="CM624" s="23"/>
      <c r="CN624" s="23"/>
      <c r="CO624" s="23"/>
      <c r="CP624" s="23"/>
      <c r="CQ624" s="23"/>
      <c r="CR624" s="23"/>
      <c r="CS624" s="23"/>
      <c r="CT624" s="23"/>
      <c r="CU624" s="23"/>
      <c r="CV624" s="23"/>
      <c r="CW624" s="23"/>
      <c r="CX624" s="23"/>
      <c r="CY624" s="23"/>
      <c r="CZ624" s="23"/>
      <c r="DA624" s="23"/>
      <c r="DB624" s="23"/>
      <c r="DC624" s="23"/>
      <c r="DD624" s="23"/>
      <c r="DE624" s="23"/>
      <c r="DF624" s="23"/>
      <c r="DG624" s="23"/>
      <c r="DH624" s="23"/>
      <c r="DI624" s="23"/>
      <c r="DJ624" s="23"/>
      <c r="DK624" s="23"/>
      <c r="DL624" s="23"/>
      <c r="DM624" s="23"/>
      <c r="DN624" s="23"/>
      <c r="DO624" s="23"/>
      <c r="DP624" s="23"/>
      <c r="DQ624" s="23"/>
      <c r="DR624" s="23"/>
      <c r="DS624" s="23"/>
      <c r="DT624" s="23"/>
      <c r="DU624" s="23"/>
      <c r="DV624" s="23"/>
      <c r="DW624" s="23"/>
      <c r="DX624" s="23"/>
      <c r="DY624" s="23"/>
      <c r="DZ624" s="23"/>
      <c r="EA624" s="23"/>
      <c r="EB624" s="23"/>
      <c r="EC624" s="23"/>
      <c r="ED624" s="23"/>
      <c r="EE624" s="23"/>
      <c r="EF624" s="23"/>
      <c r="EG624" s="23"/>
      <c r="EH624" s="23"/>
      <c r="EI624" s="23"/>
      <c r="EJ624" s="23"/>
      <c r="EK624" s="23"/>
      <c r="EL624" s="23"/>
      <c r="EM624" s="23"/>
      <c r="EN624" s="23"/>
      <c r="EO624" s="23"/>
      <c r="EP624" s="23"/>
      <c r="EQ624" s="23"/>
      <c r="ER624" s="23"/>
      <c r="ES624" s="23"/>
      <c r="ET624" s="23"/>
      <c r="EU624" s="23"/>
      <c r="EV624" s="23"/>
      <c r="EW624" s="23"/>
      <c r="EX624" s="23"/>
      <c r="EY624" s="23"/>
      <c r="EZ624" s="23"/>
      <c r="FA624" s="23"/>
      <c r="FB624" s="23"/>
      <c r="FC624" s="23"/>
      <c r="FD624" s="23"/>
      <c r="FE624" s="23"/>
      <c r="FF624" s="23"/>
      <c r="FG624" s="23"/>
      <c r="FH624" s="23"/>
      <c r="FI624" s="23"/>
      <c r="FJ624" s="23"/>
      <c r="FK624" s="23"/>
      <c r="FL624" s="23"/>
      <c r="FM624" s="23"/>
      <c r="FN624" s="23"/>
      <c r="FO624" s="23"/>
      <c r="FP624" s="23"/>
      <c r="FQ624" s="23"/>
      <c r="FR624" s="23"/>
      <c r="FS624" s="23"/>
      <c r="FT624" s="23"/>
      <c r="FU624" s="23"/>
      <c r="FV624" s="23"/>
      <c r="FW624" s="23"/>
      <c r="FX624" s="23"/>
      <c r="FY624" s="23"/>
      <c r="FZ624" s="23"/>
      <c r="GA624" s="23"/>
      <c r="GB624" s="23"/>
      <c r="GC624" s="23"/>
      <c r="GD624" s="23"/>
      <c r="GE624" s="23"/>
      <c r="GF624" s="23"/>
      <c r="GG624" s="23"/>
      <c r="GH624" s="23"/>
      <c r="GI624" s="23"/>
      <c r="GJ624" s="23"/>
      <c r="GK624" s="23"/>
      <c r="GL624" s="23"/>
      <c r="GM624" s="23"/>
      <c r="GN624" s="23"/>
      <c r="GO624" s="23"/>
      <c r="GP624" s="23"/>
      <c r="GQ624" s="23"/>
      <c r="GR624" s="23"/>
      <c r="GS624" s="23"/>
      <c r="GT624" s="23"/>
      <c r="GU624" s="23"/>
      <c r="GV624" s="23"/>
      <c r="GW624" s="23"/>
      <c r="GX624" s="23"/>
      <c r="GY624" s="23"/>
      <c r="GZ624" s="23"/>
      <c r="HA624" s="23"/>
      <c r="HB624" s="23"/>
      <c r="HC624" s="23"/>
      <c r="HD624" s="23"/>
      <c r="HE624" s="23"/>
      <c r="HF624" s="23"/>
      <c r="HG624" s="23"/>
      <c r="HH624" s="23"/>
      <c r="HI624" s="23"/>
      <c r="HJ624" s="23"/>
      <c r="HK624" s="23"/>
    </row>
    <row r="625" spans="1:219" ht="13.9" customHeight="1">
      <c r="A625" s="392"/>
      <c r="B625" s="160"/>
      <c r="C625" s="161"/>
      <c r="D625" s="161"/>
      <c r="E625" s="255"/>
      <c r="F625" s="396">
        <v>0</v>
      </c>
      <c r="G625" s="181"/>
      <c r="H625" s="186"/>
      <c r="I625" s="162"/>
      <c r="J625" s="163"/>
      <c r="K625" s="164"/>
      <c r="L625" s="164"/>
      <c r="M625" s="187"/>
      <c r="N625" s="458"/>
      <c r="O625" s="463"/>
      <c r="P625" s="190"/>
      <c r="Q625" s="165"/>
      <c r="R625" s="166"/>
      <c r="S625" s="191"/>
      <c r="T625" s="195"/>
      <c r="U625" s="167"/>
      <c r="V625" s="196"/>
      <c r="W625" s="199">
        <f t="shared" si="128"/>
        <v>0</v>
      </c>
      <c r="X625" s="344">
        <f>IF(G625&gt;0,HLOOKUP(C625,'Utility Allowances'!$O$33:$S$34,2),0)</f>
        <v>0</v>
      </c>
      <c r="Y625" s="345">
        <f t="shared" si="129"/>
        <v>0</v>
      </c>
      <c r="Z625" s="168">
        <f t="shared" si="130"/>
        <v>0</v>
      </c>
      <c r="AA625" s="346">
        <f t="shared" si="131"/>
        <v>0</v>
      </c>
      <c r="AB625" s="344">
        <f>IF(Y625&gt;0,VLOOKUP($Y625,'Reference Data 2'!$B$7:$C$71,2),0)</f>
        <v>0</v>
      </c>
      <c r="AC625" s="347">
        <f t="shared" si="132"/>
        <v>0</v>
      </c>
      <c r="AD625" s="348">
        <f t="shared" si="133"/>
        <v>0</v>
      </c>
      <c r="AE625" s="349">
        <f>IF(Y625&gt;0,VLOOKUP($Y625,'Reference Data 2'!$B$9:$D$71,3),0)</f>
        <v>0</v>
      </c>
      <c r="AF625" s="347">
        <f t="shared" si="134"/>
        <v>0</v>
      </c>
      <c r="AG625" s="346">
        <f t="shared" si="135"/>
        <v>0</v>
      </c>
      <c r="AH625" s="350">
        <f t="shared" si="136"/>
        <v>0</v>
      </c>
      <c r="AI625" s="351">
        <f t="shared" si="137"/>
        <v>0</v>
      </c>
      <c r="AJ625" s="352">
        <f t="shared" si="138"/>
        <v>0</v>
      </c>
      <c r="AK625" s="349">
        <f>IF(AA625&gt;0,VLOOKUP(C625,'Reference Data 1'!$N$13:$O$17,2),0)</f>
        <v>0</v>
      </c>
      <c r="AL625" s="346">
        <f t="shared" si="139"/>
        <v>0</v>
      </c>
      <c r="AM625" s="353">
        <f t="shared" si="140"/>
        <v>0</v>
      </c>
      <c r="AN625" s="354">
        <f t="shared" si="141"/>
        <v>0</v>
      </c>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c r="BO625" s="23"/>
      <c r="BP625" s="23"/>
      <c r="BQ625" s="23"/>
      <c r="BR625" s="23"/>
      <c r="BS625" s="23"/>
      <c r="BT625" s="23"/>
      <c r="BU625" s="23"/>
      <c r="BV625" s="23"/>
      <c r="BW625" s="23"/>
      <c r="BX625" s="23"/>
      <c r="BY625" s="23"/>
      <c r="BZ625" s="23"/>
      <c r="CA625" s="23"/>
      <c r="CB625" s="23"/>
      <c r="CC625" s="23"/>
      <c r="CD625" s="23"/>
      <c r="CE625" s="23"/>
      <c r="CF625" s="23"/>
      <c r="CG625" s="23"/>
      <c r="CH625" s="23"/>
      <c r="CI625" s="23"/>
      <c r="CJ625" s="23"/>
      <c r="CK625" s="23"/>
      <c r="CL625" s="23"/>
      <c r="CM625" s="23"/>
      <c r="CN625" s="23"/>
      <c r="CO625" s="23"/>
      <c r="CP625" s="23"/>
      <c r="CQ625" s="23"/>
      <c r="CR625" s="23"/>
      <c r="CS625" s="23"/>
      <c r="CT625" s="23"/>
      <c r="CU625" s="23"/>
      <c r="CV625" s="23"/>
      <c r="CW625" s="23"/>
      <c r="CX625" s="23"/>
      <c r="CY625" s="23"/>
      <c r="CZ625" s="23"/>
      <c r="DA625" s="23"/>
      <c r="DB625" s="23"/>
      <c r="DC625" s="23"/>
      <c r="DD625" s="23"/>
      <c r="DE625" s="23"/>
      <c r="DF625" s="23"/>
      <c r="DG625" s="23"/>
      <c r="DH625" s="23"/>
      <c r="DI625" s="23"/>
      <c r="DJ625" s="23"/>
      <c r="DK625" s="23"/>
      <c r="DL625" s="23"/>
      <c r="DM625" s="23"/>
      <c r="DN625" s="23"/>
      <c r="DO625" s="23"/>
      <c r="DP625" s="23"/>
      <c r="DQ625" s="23"/>
      <c r="DR625" s="23"/>
      <c r="DS625" s="23"/>
      <c r="DT625" s="23"/>
      <c r="DU625" s="23"/>
      <c r="DV625" s="23"/>
      <c r="DW625" s="23"/>
      <c r="DX625" s="23"/>
      <c r="DY625" s="23"/>
      <c r="DZ625" s="23"/>
      <c r="EA625" s="23"/>
      <c r="EB625" s="23"/>
      <c r="EC625" s="23"/>
      <c r="ED625" s="23"/>
      <c r="EE625" s="23"/>
      <c r="EF625" s="23"/>
      <c r="EG625" s="23"/>
      <c r="EH625" s="23"/>
      <c r="EI625" s="23"/>
      <c r="EJ625" s="23"/>
      <c r="EK625" s="23"/>
      <c r="EL625" s="23"/>
      <c r="EM625" s="23"/>
      <c r="EN625" s="23"/>
      <c r="EO625" s="23"/>
      <c r="EP625" s="23"/>
      <c r="EQ625" s="23"/>
      <c r="ER625" s="23"/>
      <c r="ES625" s="23"/>
      <c r="ET625" s="23"/>
      <c r="EU625" s="23"/>
      <c r="EV625" s="23"/>
      <c r="EW625" s="23"/>
      <c r="EX625" s="23"/>
      <c r="EY625" s="23"/>
      <c r="EZ625" s="23"/>
      <c r="FA625" s="23"/>
      <c r="FB625" s="23"/>
      <c r="FC625" s="23"/>
      <c r="FD625" s="23"/>
      <c r="FE625" s="23"/>
      <c r="FF625" s="23"/>
      <c r="FG625" s="23"/>
      <c r="FH625" s="23"/>
      <c r="FI625" s="23"/>
      <c r="FJ625" s="23"/>
      <c r="FK625" s="23"/>
      <c r="FL625" s="23"/>
      <c r="FM625" s="23"/>
      <c r="FN625" s="23"/>
      <c r="FO625" s="23"/>
      <c r="FP625" s="23"/>
      <c r="FQ625" s="23"/>
      <c r="FR625" s="23"/>
      <c r="FS625" s="23"/>
      <c r="FT625" s="23"/>
      <c r="FU625" s="23"/>
      <c r="FV625" s="23"/>
      <c r="FW625" s="23"/>
      <c r="FX625" s="23"/>
      <c r="FY625" s="23"/>
      <c r="FZ625" s="23"/>
      <c r="GA625" s="23"/>
      <c r="GB625" s="23"/>
      <c r="GC625" s="23"/>
      <c r="GD625" s="23"/>
      <c r="GE625" s="23"/>
      <c r="GF625" s="23"/>
      <c r="GG625" s="23"/>
      <c r="GH625" s="23"/>
      <c r="GI625" s="23"/>
      <c r="GJ625" s="23"/>
      <c r="GK625" s="23"/>
      <c r="GL625" s="23"/>
      <c r="GM625" s="23"/>
      <c r="GN625" s="23"/>
      <c r="GO625" s="23"/>
      <c r="GP625" s="23"/>
      <c r="GQ625" s="23"/>
      <c r="GR625" s="23"/>
      <c r="GS625" s="23"/>
      <c r="GT625" s="23"/>
      <c r="GU625" s="23"/>
      <c r="GV625" s="23"/>
      <c r="GW625" s="23"/>
      <c r="GX625" s="23"/>
      <c r="GY625" s="23"/>
      <c r="GZ625" s="23"/>
      <c r="HA625" s="23"/>
      <c r="HB625" s="23"/>
      <c r="HC625" s="23"/>
      <c r="HD625" s="23"/>
      <c r="HE625" s="23"/>
      <c r="HF625" s="23"/>
      <c r="HG625" s="23"/>
      <c r="HH625" s="23"/>
      <c r="HI625" s="23"/>
      <c r="HJ625" s="23"/>
      <c r="HK625" s="23"/>
    </row>
    <row r="626" spans="1:219" ht="13.9" customHeight="1">
      <c r="A626" s="392"/>
      <c r="B626" s="160"/>
      <c r="C626" s="161"/>
      <c r="D626" s="161"/>
      <c r="E626" s="255"/>
      <c r="F626" s="396">
        <v>0</v>
      </c>
      <c r="G626" s="181"/>
      <c r="H626" s="186"/>
      <c r="I626" s="162"/>
      <c r="J626" s="163"/>
      <c r="K626" s="164"/>
      <c r="L626" s="164"/>
      <c r="M626" s="187"/>
      <c r="N626" s="458"/>
      <c r="O626" s="463"/>
      <c r="P626" s="190"/>
      <c r="Q626" s="165"/>
      <c r="R626" s="166"/>
      <c r="S626" s="191"/>
      <c r="T626" s="195"/>
      <c r="U626" s="167"/>
      <c r="V626" s="196"/>
      <c r="W626" s="199">
        <f t="shared" si="128"/>
        <v>0</v>
      </c>
      <c r="X626" s="344">
        <f>IF(G626&gt;0,HLOOKUP(C626,'Utility Allowances'!$O$33:$S$34,2),0)</f>
        <v>0</v>
      </c>
      <c r="Y626" s="345">
        <f t="shared" si="129"/>
        <v>0</v>
      </c>
      <c r="Z626" s="168">
        <f t="shared" si="130"/>
        <v>0</v>
      </c>
      <c r="AA626" s="346">
        <f t="shared" si="131"/>
        <v>0</v>
      </c>
      <c r="AB626" s="344">
        <f>IF(Y626&gt;0,VLOOKUP($Y626,'Reference Data 2'!$B$7:$C$71,2),0)</f>
        <v>0</v>
      </c>
      <c r="AC626" s="347">
        <f t="shared" si="132"/>
        <v>0</v>
      </c>
      <c r="AD626" s="348">
        <f t="shared" si="133"/>
        <v>0</v>
      </c>
      <c r="AE626" s="349">
        <f>IF(Y626&gt;0,VLOOKUP($Y626,'Reference Data 2'!$B$9:$D$71,3),0)</f>
        <v>0</v>
      </c>
      <c r="AF626" s="347">
        <f t="shared" si="134"/>
        <v>0</v>
      </c>
      <c r="AG626" s="346">
        <f t="shared" si="135"/>
        <v>0</v>
      </c>
      <c r="AH626" s="350">
        <f t="shared" si="136"/>
        <v>0</v>
      </c>
      <c r="AI626" s="351">
        <f t="shared" si="137"/>
        <v>0</v>
      </c>
      <c r="AJ626" s="352">
        <f t="shared" si="138"/>
        <v>0</v>
      </c>
      <c r="AK626" s="349">
        <f>IF(AA626&gt;0,VLOOKUP(C626,'Reference Data 1'!$N$13:$O$17,2),0)</f>
        <v>0</v>
      </c>
      <c r="AL626" s="346">
        <f t="shared" si="139"/>
        <v>0</v>
      </c>
      <c r="AM626" s="353">
        <f t="shared" si="140"/>
        <v>0</v>
      </c>
      <c r="AN626" s="354">
        <f t="shared" si="141"/>
        <v>0</v>
      </c>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3"/>
      <c r="EV626" s="23"/>
      <c r="EW626" s="23"/>
      <c r="EX626" s="23"/>
      <c r="EY626" s="23"/>
      <c r="EZ626" s="23"/>
      <c r="FA626" s="23"/>
      <c r="FB626" s="23"/>
      <c r="FC626" s="23"/>
      <c r="FD626" s="23"/>
      <c r="FE626" s="23"/>
      <c r="FF626" s="23"/>
      <c r="FG626" s="23"/>
      <c r="FH626" s="23"/>
      <c r="FI626" s="23"/>
      <c r="FJ626" s="23"/>
      <c r="FK626" s="23"/>
      <c r="FL626" s="23"/>
      <c r="FM626" s="23"/>
      <c r="FN626" s="23"/>
      <c r="FO626" s="23"/>
      <c r="FP626" s="23"/>
      <c r="FQ626" s="23"/>
      <c r="FR626" s="23"/>
      <c r="FS626" s="23"/>
      <c r="FT626" s="23"/>
      <c r="FU626" s="23"/>
      <c r="FV626" s="23"/>
      <c r="FW626" s="23"/>
      <c r="FX626" s="23"/>
      <c r="FY626" s="23"/>
      <c r="FZ626" s="23"/>
      <c r="GA626" s="23"/>
      <c r="GB626" s="23"/>
      <c r="GC626" s="23"/>
      <c r="GD626" s="23"/>
      <c r="GE626" s="23"/>
      <c r="GF626" s="23"/>
      <c r="GG626" s="23"/>
      <c r="GH626" s="23"/>
      <c r="GI626" s="23"/>
      <c r="GJ626" s="23"/>
      <c r="GK626" s="23"/>
      <c r="GL626" s="23"/>
      <c r="GM626" s="23"/>
      <c r="GN626" s="23"/>
      <c r="GO626" s="23"/>
      <c r="GP626" s="23"/>
      <c r="GQ626" s="23"/>
      <c r="GR626" s="23"/>
      <c r="GS626" s="23"/>
      <c r="GT626" s="23"/>
      <c r="GU626" s="23"/>
      <c r="GV626" s="23"/>
      <c r="GW626" s="23"/>
      <c r="GX626" s="23"/>
      <c r="GY626" s="23"/>
      <c r="GZ626" s="23"/>
      <c r="HA626" s="23"/>
      <c r="HB626" s="23"/>
      <c r="HC626" s="23"/>
      <c r="HD626" s="23"/>
      <c r="HE626" s="23"/>
      <c r="HF626" s="23"/>
      <c r="HG626" s="23"/>
      <c r="HH626" s="23"/>
      <c r="HI626" s="23"/>
      <c r="HJ626" s="23"/>
      <c r="HK626" s="23"/>
    </row>
    <row r="627" spans="1:219" ht="13.9" customHeight="1">
      <c r="A627" s="392"/>
      <c r="B627" s="160"/>
      <c r="C627" s="161"/>
      <c r="D627" s="161"/>
      <c r="E627" s="255"/>
      <c r="F627" s="396">
        <v>0</v>
      </c>
      <c r="G627" s="181"/>
      <c r="H627" s="186"/>
      <c r="I627" s="162"/>
      <c r="J627" s="163"/>
      <c r="K627" s="164"/>
      <c r="L627" s="164"/>
      <c r="M627" s="187"/>
      <c r="N627" s="458"/>
      <c r="O627" s="463"/>
      <c r="P627" s="190"/>
      <c r="Q627" s="165"/>
      <c r="R627" s="166"/>
      <c r="S627" s="191"/>
      <c r="T627" s="195"/>
      <c r="U627" s="167"/>
      <c r="V627" s="196"/>
      <c r="W627" s="199">
        <f t="shared" si="128"/>
        <v>0</v>
      </c>
      <c r="X627" s="344">
        <f>IF(G627&gt;0,HLOOKUP(C627,'Utility Allowances'!$O$33:$S$34,2),0)</f>
        <v>0</v>
      </c>
      <c r="Y627" s="345">
        <f t="shared" si="129"/>
        <v>0</v>
      </c>
      <c r="Z627" s="168">
        <f t="shared" si="130"/>
        <v>0</v>
      </c>
      <c r="AA627" s="346">
        <f t="shared" si="131"/>
        <v>0</v>
      </c>
      <c r="AB627" s="344">
        <f>IF(Y627&gt;0,VLOOKUP($Y627,'Reference Data 2'!$B$7:$C$71,2),0)</f>
        <v>0</v>
      </c>
      <c r="AC627" s="347">
        <f t="shared" si="132"/>
        <v>0</v>
      </c>
      <c r="AD627" s="348">
        <f t="shared" si="133"/>
        <v>0</v>
      </c>
      <c r="AE627" s="349">
        <f>IF(Y627&gt;0,VLOOKUP($Y627,'Reference Data 2'!$B$9:$D$71,3),0)</f>
        <v>0</v>
      </c>
      <c r="AF627" s="347">
        <f t="shared" si="134"/>
        <v>0</v>
      </c>
      <c r="AG627" s="346">
        <f t="shared" si="135"/>
        <v>0</v>
      </c>
      <c r="AH627" s="350">
        <f t="shared" si="136"/>
        <v>0</v>
      </c>
      <c r="AI627" s="351">
        <f t="shared" si="137"/>
        <v>0</v>
      </c>
      <c r="AJ627" s="352">
        <f t="shared" si="138"/>
        <v>0</v>
      </c>
      <c r="AK627" s="349">
        <f>IF(AA627&gt;0,VLOOKUP(C627,'Reference Data 1'!$N$13:$O$17,2),0)</f>
        <v>0</v>
      </c>
      <c r="AL627" s="346">
        <f t="shared" si="139"/>
        <v>0</v>
      </c>
      <c r="AM627" s="353">
        <f t="shared" si="140"/>
        <v>0</v>
      </c>
      <c r="AN627" s="354">
        <f t="shared" si="141"/>
        <v>0</v>
      </c>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c r="BN627" s="23"/>
      <c r="BO627" s="23"/>
      <c r="BP627" s="23"/>
      <c r="BQ627" s="23"/>
      <c r="BR627" s="23"/>
      <c r="BS627" s="23"/>
      <c r="BT627" s="23"/>
      <c r="BU627" s="23"/>
      <c r="BV627" s="23"/>
      <c r="BW627" s="23"/>
      <c r="BX627" s="23"/>
      <c r="BY627" s="23"/>
      <c r="BZ627" s="23"/>
      <c r="CA627" s="23"/>
      <c r="CB627" s="23"/>
      <c r="CC627" s="23"/>
      <c r="CD627" s="23"/>
      <c r="CE627" s="23"/>
      <c r="CF627" s="23"/>
      <c r="CG627" s="23"/>
      <c r="CH627" s="23"/>
      <c r="CI627" s="23"/>
      <c r="CJ627" s="23"/>
      <c r="CK627" s="23"/>
      <c r="CL627" s="23"/>
      <c r="CM627" s="23"/>
      <c r="CN627" s="23"/>
      <c r="CO627" s="23"/>
      <c r="CP627" s="23"/>
      <c r="CQ627" s="23"/>
      <c r="CR627" s="23"/>
      <c r="CS627" s="23"/>
      <c r="CT627" s="23"/>
      <c r="CU627" s="23"/>
      <c r="CV627" s="23"/>
      <c r="CW627" s="23"/>
      <c r="CX627" s="23"/>
      <c r="CY627" s="23"/>
      <c r="CZ627" s="23"/>
      <c r="DA627" s="23"/>
      <c r="DB627" s="23"/>
      <c r="DC627" s="23"/>
      <c r="DD627" s="23"/>
      <c r="DE627" s="23"/>
      <c r="DF627" s="23"/>
      <c r="DG627" s="23"/>
      <c r="DH627" s="23"/>
      <c r="DI627" s="23"/>
      <c r="DJ627" s="23"/>
      <c r="DK627" s="23"/>
      <c r="DL627" s="23"/>
      <c r="DM627" s="23"/>
      <c r="DN627" s="23"/>
      <c r="DO627" s="23"/>
      <c r="DP627" s="23"/>
      <c r="DQ627" s="23"/>
      <c r="DR627" s="23"/>
      <c r="DS627" s="23"/>
      <c r="DT627" s="23"/>
      <c r="DU627" s="23"/>
      <c r="DV627" s="23"/>
      <c r="DW627" s="23"/>
      <c r="DX627" s="23"/>
      <c r="DY627" s="23"/>
      <c r="DZ627" s="23"/>
      <c r="EA627" s="23"/>
      <c r="EB627" s="23"/>
      <c r="EC627" s="23"/>
      <c r="ED627" s="23"/>
      <c r="EE627" s="23"/>
      <c r="EF627" s="23"/>
      <c r="EG627" s="23"/>
      <c r="EH627" s="23"/>
      <c r="EI627" s="23"/>
      <c r="EJ627" s="23"/>
      <c r="EK627" s="23"/>
      <c r="EL627" s="23"/>
      <c r="EM627" s="23"/>
      <c r="EN627" s="23"/>
      <c r="EO627" s="23"/>
      <c r="EP627" s="23"/>
      <c r="EQ627" s="23"/>
      <c r="ER627" s="23"/>
      <c r="ES627" s="23"/>
      <c r="ET627" s="23"/>
      <c r="EU627" s="23"/>
      <c r="EV627" s="23"/>
      <c r="EW627" s="23"/>
      <c r="EX627" s="23"/>
      <c r="EY627" s="23"/>
      <c r="EZ627" s="23"/>
      <c r="FA627" s="23"/>
      <c r="FB627" s="23"/>
      <c r="FC627" s="23"/>
      <c r="FD627" s="23"/>
      <c r="FE627" s="23"/>
      <c r="FF627" s="23"/>
      <c r="FG627" s="23"/>
      <c r="FH627" s="23"/>
      <c r="FI627" s="23"/>
      <c r="FJ627" s="23"/>
      <c r="FK627" s="23"/>
      <c r="FL627" s="23"/>
      <c r="FM627" s="23"/>
      <c r="FN627" s="23"/>
      <c r="FO627" s="23"/>
      <c r="FP627" s="23"/>
      <c r="FQ627" s="23"/>
      <c r="FR627" s="23"/>
      <c r="FS627" s="23"/>
      <c r="FT627" s="23"/>
      <c r="FU627" s="23"/>
      <c r="FV627" s="23"/>
      <c r="FW627" s="23"/>
      <c r="FX627" s="23"/>
      <c r="FY627" s="23"/>
      <c r="FZ627" s="23"/>
      <c r="GA627" s="23"/>
      <c r="GB627" s="23"/>
      <c r="GC627" s="23"/>
      <c r="GD627" s="23"/>
      <c r="GE627" s="23"/>
      <c r="GF627" s="23"/>
      <c r="GG627" s="23"/>
      <c r="GH627" s="23"/>
      <c r="GI627" s="23"/>
      <c r="GJ627" s="23"/>
      <c r="GK627" s="23"/>
      <c r="GL627" s="23"/>
      <c r="GM627" s="23"/>
      <c r="GN627" s="23"/>
      <c r="GO627" s="23"/>
      <c r="GP627" s="23"/>
      <c r="GQ627" s="23"/>
      <c r="GR627" s="23"/>
      <c r="GS627" s="23"/>
      <c r="GT627" s="23"/>
      <c r="GU627" s="23"/>
      <c r="GV627" s="23"/>
      <c r="GW627" s="23"/>
      <c r="GX627" s="23"/>
      <c r="GY627" s="23"/>
      <c r="GZ627" s="23"/>
      <c r="HA627" s="23"/>
      <c r="HB627" s="23"/>
      <c r="HC627" s="23"/>
      <c r="HD627" s="23"/>
      <c r="HE627" s="23"/>
      <c r="HF627" s="23"/>
      <c r="HG627" s="23"/>
      <c r="HH627" s="23"/>
      <c r="HI627" s="23"/>
      <c r="HJ627" s="23"/>
      <c r="HK627" s="23"/>
    </row>
    <row r="628" spans="1:219" ht="13.9" customHeight="1">
      <c r="A628" s="392"/>
      <c r="B628" s="160"/>
      <c r="C628" s="161"/>
      <c r="D628" s="161"/>
      <c r="E628" s="255"/>
      <c r="F628" s="396">
        <v>0</v>
      </c>
      <c r="G628" s="181"/>
      <c r="H628" s="186"/>
      <c r="I628" s="162"/>
      <c r="J628" s="163"/>
      <c r="K628" s="164"/>
      <c r="L628" s="164"/>
      <c r="M628" s="187"/>
      <c r="N628" s="458"/>
      <c r="O628" s="463"/>
      <c r="P628" s="190"/>
      <c r="Q628" s="165"/>
      <c r="R628" s="166"/>
      <c r="S628" s="191"/>
      <c r="T628" s="195"/>
      <c r="U628" s="167"/>
      <c r="V628" s="196"/>
      <c r="W628" s="199">
        <f t="shared" si="128"/>
        <v>0</v>
      </c>
      <c r="X628" s="344">
        <f>IF(G628&gt;0,HLOOKUP(C628,'Utility Allowances'!$O$33:$S$34,2),0)</f>
        <v>0</v>
      </c>
      <c r="Y628" s="345">
        <f t="shared" si="129"/>
        <v>0</v>
      </c>
      <c r="Z628" s="168">
        <f t="shared" si="130"/>
        <v>0</v>
      </c>
      <c r="AA628" s="346">
        <f t="shared" si="131"/>
        <v>0</v>
      </c>
      <c r="AB628" s="344">
        <f>IF(Y628&gt;0,VLOOKUP($Y628,'Reference Data 2'!$B$7:$C$71,2),0)</f>
        <v>0</v>
      </c>
      <c r="AC628" s="347">
        <f t="shared" si="132"/>
        <v>0</v>
      </c>
      <c r="AD628" s="348">
        <f t="shared" si="133"/>
        <v>0</v>
      </c>
      <c r="AE628" s="349">
        <f>IF(Y628&gt;0,VLOOKUP($Y628,'Reference Data 2'!$B$9:$D$71,3),0)</f>
        <v>0</v>
      </c>
      <c r="AF628" s="347">
        <f t="shared" si="134"/>
        <v>0</v>
      </c>
      <c r="AG628" s="346">
        <f t="shared" si="135"/>
        <v>0</v>
      </c>
      <c r="AH628" s="350">
        <f t="shared" si="136"/>
        <v>0</v>
      </c>
      <c r="AI628" s="351">
        <f t="shared" si="137"/>
        <v>0</v>
      </c>
      <c r="AJ628" s="352">
        <f t="shared" si="138"/>
        <v>0</v>
      </c>
      <c r="AK628" s="349">
        <f>IF(AA628&gt;0,VLOOKUP(C628,'Reference Data 1'!$N$13:$O$17,2),0)</f>
        <v>0</v>
      </c>
      <c r="AL628" s="346">
        <f t="shared" si="139"/>
        <v>0</v>
      </c>
      <c r="AM628" s="353">
        <f t="shared" si="140"/>
        <v>0</v>
      </c>
      <c r="AN628" s="354">
        <f t="shared" si="141"/>
        <v>0</v>
      </c>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c r="BO628" s="23"/>
      <c r="BP628" s="23"/>
      <c r="BQ628" s="23"/>
      <c r="BR628" s="23"/>
      <c r="BS628" s="23"/>
      <c r="BT628" s="23"/>
      <c r="BU628" s="23"/>
      <c r="BV628" s="23"/>
      <c r="BW628" s="23"/>
      <c r="BX628" s="23"/>
      <c r="BY628" s="23"/>
      <c r="BZ628" s="23"/>
      <c r="CA628" s="23"/>
      <c r="CB628" s="23"/>
      <c r="CC628" s="23"/>
      <c r="CD628" s="23"/>
      <c r="CE628" s="23"/>
      <c r="CF628" s="23"/>
      <c r="CG628" s="23"/>
      <c r="CH628" s="23"/>
      <c r="CI628" s="23"/>
      <c r="CJ628" s="23"/>
      <c r="CK628" s="23"/>
      <c r="CL628" s="23"/>
      <c r="CM628" s="23"/>
      <c r="CN628" s="23"/>
      <c r="CO628" s="23"/>
      <c r="CP628" s="23"/>
      <c r="CQ628" s="23"/>
      <c r="CR628" s="23"/>
      <c r="CS628" s="23"/>
      <c r="CT628" s="23"/>
      <c r="CU628" s="23"/>
      <c r="CV628" s="23"/>
      <c r="CW628" s="23"/>
      <c r="CX628" s="23"/>
      <c r="CY628" s="23"/>
      <c r="CZ628" s="23"/>
      <c r="DA628" s="23"/>
      <c r="DB628" s="23"/>
      <c r="DC628" s="23"/>
      <c r="DD628" s="23"/>
      <c r="DE628" s="23"/>
      <c r="DF628" s="23"/>
      <c r="DG628" s="23"/>
      <c r="DH628" s="23"/>
      <c r="DI628" s="23"/>
      <c r="DJ628" s="23"/>
      <c r="DK628" s="23"/>
      <c r="DL628" s="23"/>
      <c r="DM628" s="23"/>
      <c r="DN628" s="23"/>
      <c r="DO628" s="23"/>
      <c r="DP628" s="23"/>
      <c r="DQ628" s="23"/>
      <c r="DR628" s="23"/>
      <c r="DS628" s="23"/>
      <c r="DT628" s="23"/>
      <c r="DU628" s="23"/>
      <c r="DV628" s="23"/>
      <c r="DW628" s="23"/>
      <c r="DX628" s="23"/>
      <c r="DY628" s="23"/>
      <c r="DZ628" s="23"/>
      <c r="EA628" s="23"/>
      <c r="EB628" s="23"/>
      <c r="EC628" s="23"/>
      <c r="ED628" s="23"/>
      <c r="EE628" s="23"/>
      <c r="EF628" s="23"/>
      <c r="EG628" s="23"/>
      <c r="EH628" s="23"/>
      <c r="EI628" s="23"/>
      <c r="EJ628" s="23"/>
      <c r="EK628" s="23"/>
      <c r="EL628" s="23"/>
      <c r="EM628" s="23"/>
      <c r="EN628" s="23"/>
      <c r="EO628" s="23"/>
      <c r="EP628" s="23"/>
      <c r="EQ628" s="23"/>
      <c r="ER628" s="23"/>
      <c r="ES628" s="23"/>
      <c r="ET628" s="23"/>
      <c r="EU628" s="23"/>
      <c r="EV628" s="23"/>
      <c r="EW628" s="23"/>
      <c r="EX628" s="23"/>
      <c r="EY628" s="23"/>
      <c r="EZ628" s="23"/>
      <c r="FA628" s="23"/>
      <c r="FB628" s="23"/>
      <c r="FC628" s="23"/>
      <c r="FD628" s="23"/>
      <c r="FE628" s="23"/>
      <c r="FF628" s="23"/>
      <c r="FG628" s="23"/>
      <c r="FH628" s="23"/>
      <c r="FI628" s="23"/>
      <c r="FJ628" s="23"/>
      <c r="FK628" s="23"/>
      <c r="FL628" s="23"/>
      <c r="FM628" s="23"/>
      <c r="FN628" s="23"/>
      <c r="FO628" s="23"/>
      <c r="FP628" s="23"/>
      <c r="FQ628" s="23"/>
      <c r="FR628" s="23"/>
      <c r="FS628" s="23"/>
      <c r="FT628" s="23"/>
      <c r="FU628" s="23"/>
      <c r="FV628" s="23"/>
      <c r="FW628" s="23"/>
      <c r="FX628" s="23"/>
      <c r="FY628" s="23"/>
      <c r="FZ628" s="23"/>
      <c r="GA628" s="23"/>
      <c r="GB628" s="23"/>
      <c r="GC628" s="23"/>
      <c r="GD628" s="23"/>
      <c r="GE628" s="23"/>
      <c r="GF628" s="23"/>
      <c r="GG628" s="23"/>
      <c r="GH628" s="23"/>
      <c r="GI628" s="23"/>
      <c r="GJ628" s="23"/>
      <c r="GK628" s="23"/>
      <c r="GL628" s="23"/>
      <c r="GM628" s="23"/>
      <c r="GN628" s="23"/>
      <c r="GO628" s="23"/>
      <c r="GP628" s="23"/>
      <c r="GQ628" s="23"/>
      <c r="GR628" s="23"/>
      <c r="GS628" s="23"/>
      <c r="GT628" s="23"/>
      <c r="GU628" s="23"/>
      <c r="GV628" s="23"/>
      <c r="GW628" s="23"/>
      <c r="GX628" s="23"/>
      <c r="GY628" s="23"/>
      <c r="GZ628" s="23"/>
      <c r="HA628" s="23"/>
      <c r="HB628" s="23"/>
      <c r="HC628" s="23"/>
      <c r="HD628" s="23"/>
      <c r="HE628" s="23"/>
      <c r="HF628" s="23"/>
      <c r="HG628" s="23"/>
      <c r="HH628" s="23"/>
      <c r="HI628" s="23"/>
      <c r="HJ628" s="23"/>
      <c r="HK628" s="23"/>
    </row>
    <row r="629" spans="1:219" ht="13.9" customHeight="1">
      <c r="A629" s="392"/>
      <c r="B629" s="160"/>
      <c r="C629" s="161"/>
      <c r="D629" s="161"/>
      <c r="E629" s="255"/>
      <c r="F629" s="396">
        <v>0</v>
      </c>
      <c r="G629" s="181"/>
      <c r="H629" s="186"/>
      <c r="I629" s="162"/>
      <c r="J629" s="163"/>
      <c r="K629" s="164"/>
      <c r="L629" s="164"/>
      <c r="M629" s="187"/>
      <c r="N629" s="458"/>
      <c r="O629" s="463"/>
      <c r="P629" s="190"/>
      <c r="Q629" s="165"/>
      <c r="R629" s="166"/>
      <c r="S629" s="191"/>
      <c r="T629" s="195"/>
      <c r="U629" s="167"/>
      <c r="V629" s="196"/>
      <c r="W629" s="199">
        <f t="shared" si="128"/>
        <v>0</v>
      </c>
      <c r="X629" s="344">
        <f>IF(G629&gt;0,HLOOKUP(C629,'Utility Allowances'!$O$33:$S$34,2),0)</f>
        <v>0</v>
      </c>
      <c r="Y629" s="345">
        <f t="shared" si="129"/>
        <v>0</v>
      </c>
      <c r="Z629" s="168">
        <f t="shared" si="130"/>
        <v>0</v>
      </c>
      <c r="AA629" s="346">
        <f t="shared" si="131"/>
        <v>0</v>
      </c>
      <c r="AB629" s="344">
        <f>IF(Y629&gt;0,VLOOKUP($Y629,'Reference Data 2'!$B$7:$C$71,2),0)</f>
        <v>0</v>
      </c>
      <c r="AC629" s="347">
        <f t="shared" si="132"/>
        <v>0</v>
      </c>
      <c r="AD629" s="348">
        <f t="shared" si="133"/>
        <v>0</v>
      </c>
      <c r="AE629" s="349">
        <f>IF(Y629&gt;0,VLOOKUP($Y629,'Reference Data 2'!$B$9:$D$71,3),0)</f>
        <v>0</v>
      </c>
      <c r="AF629" s="347">
        <f t="shared" si="134"/>
        <v>0</v>
      </c>
      <c r="AG629" s="346">
        <f t="shared" si="135"/>
        <v>0</v>
      </c>
      <c r="AH629" s="350">
        <f t="shared" si="136"/>
        <v>0</v>
      </c>
      <c r="AI629" s="351">
        <f t="shared" si="137"/>
        <v>0</v>
      </c>
      <c r="AJ629" s="352">
        <f t="shared" si="138"/>
        <v>0</v>
      </c>
      <c r="AK629" s="349">
        <f>IF(AA629&gt;0,VLOOKUP(C629,'Reference Data 1'!$N$13:$O$17,2),0)</f>
        <v>0</v>
      </c>
      <c r="AL629" s="346">
        <f t="shared" si="139"/>
        <v>0</v>
      </c>
      <c r="AM629" s="353">
        <f t="shared" si="140"/>
        <v>0</v>
      </c>
      <c r="AN629" s="354">
        <f t="shared" si="141"/>
        <v>0</v>
      </c>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c r="BO629" s="23"/>
      <c r="BP629" s="23"/>
      <c r="BQ629" s="23"/>
      <c r="BR629" s="23"/>
      <c r="BS629" s="23"/>
      <c r="BT629" s="23"/>
      <c r="BU629" s="23"/>
      <c r="BV629" s="23"/>
      <c r="BW629" s="23"/>
      <c r="BX629" s="23"/>
      <c r="BY629" s="23"/>
      <c r="BZ629" s="23"/>
      <c r="CA629" s="23"/>
      <c r="CB629" s="23"/>
      <c r="CC629" s="23"/>
      <c r="CD629" s="23"/>
      <c r="CE629" s="23"/>
      <c r="CF629" s="23"/>
      <c r="CG629" s="23"/>
      <c r="CH629" s="23"/>
      <c r="CI629" s="23"/>
      <c r="CJ629" s="23"/>
      <c r="CK629" s="23"/>
      <c r="CL629" s="23"/>
      <c r="CM629" s="23"/>
      <c r="CN629" s="23"/>
      <c r="CO629" s="23"/>
      <c r="CP629" s="23"/>
      <c r="CQ629" s="23"/>
      <c r="CR629" s="23"/>
      <c r="CS629" s="23"/>
      <c r="CT629" s="23"/>
      <c r="CU629" s="23"/>
      <c r="CV629" s="23"/>
      <c r="CW629" s="23"/>
      <c r="CX629" s="23"/>
      <c r="CY629" s="23"/>
      <c r="CZ629" s="23"/>
      <c r="DA629" s="23"/>
      <c r="DB629" s="23"/>
      <c r="DC629" s="23"/>
      <c r="DD629" s="23"/>
      <c r="DE629" s="23"/>
      <c r="DF629" s="23"/>
      <c r="DG629" s="23"/>
      <c r="DH629" s="23"/>
      <c r="DI629" s="23"/>
      <c r="DJ629" s="23"/>
      <c r="DK629" s="23"/>
      <c r="DL629" s="23"/>
      <c r="DM629" s="23"/>
      <c r="DN629" s="23"/>
      <c r="DO629" s="23"/>
      <c r="DP629" s="23"/>
      <c r="DQ629" s="23"/>
      <c r="DR629" s="23"/>
      <c r="DS629" s="23"/>
      <c r="DT629" s="23"/>
      <c r="DU629" s="23"/>
      <c r="DV629" s="23"/>
      <c r="DW629" s="23"/>
      <c r="DX629" s="23"/>
      <c r="DY629" s="23"/>
      <c r="DZ629" s="23"/>
      <c r="EA629" s="23"/>
      <c r="EB629" s="23"/>
      <c r="EC629" s="23"/>
      <c r="ED629" s="23"/>
      <c r="EE629" s="23"/>
      <c r="EF629" s="23"/>
      <c r="EG629" s="23"/>
      <c r="EH629" s="23"/>
      <c r="EI629" s="23"/>
      <c r="EJ629" s="23"/>
      <c r="EK629" s="23"/>
      <c r="EL629" s="23"/>
      <c r="EM629" s="23"/>
      <c r="EN629" s="23"/>
      <c r="EO629" s="23"/>
      <c r="EP629" s="23"/>
      <c r="EQ629" s="23"/>
      <c r="ER629" s="23"/>
      <c r="ES629" s="23"/>
      <c r="ET629" s="23"/>
      <c r="EU629" s="23"/>
      <c r="EV629" s="23"/>
      <c r="EW629" s="23"/>
      <c r="EX629" s="23"/>
      <c r="EY629" s="23"/>
      <c r="EZ629" s="23"/>
      <c r="FA629" s="23"/>
      <c r="FB629" s="23"/>
      <c r="FC629" s="23"/>
      <c r="FD629" s="23"/>
      <c r="FE629" s="23"/>
      <c r="FF629" s="23"/>
      <c r="FG629" s="23"/>
      <c r="FH629" s="23"/>
      <c r="FI629" s="23"/>
      <c r="FJ629" s="23"/>
      <c r="FK629" s="23"/>
      <c r="FL629" s="23"/>
      <c r="FM629" s="23"/>
      <c r="FN629" s="23"/>
      <c r="FO629" s="23"/>
      <c r="FP629" s="23"/>
      <c r="FQ629" s="23"/>
      <c r="FR629" s="23"/>
      <c r="FS629" s="23"/>
      <c r="FT629" s="23"/>
      <c r="FU629" s="23"/>
      <c r="FV629" s="23"/>
      <c r="FW629" s="23"/>
      <c r="FX629" s="23"/>
      <c r="FY629" s="23"/>
      <c r="FZ629" s="23"/>
      <c r="GA629" s="23"/>
      <c r="GB629" s="23"/>
      <c r="GC629" s="23"/>
      <c r="GD629" s="23"/>
      <c r="GE629" s="23"/>
      <c r="GF629" s="23"/>
      <c r="GG629" s="23"/>
      <c r="GH629" s="23"/>
      <c r="GI629" s="23"/>
      <c r="GJ629" s="23"/>
      <c r="GK629" s="23"/>
      <c r="GL629" s="23"/>
      <c r="GM629" s="23"/>
      <c r="GN629" s="23"/>
      <c r="GO629" s="23"/>
      <c r="GP629" s="23"/>
      <c r="GQ629" s="23"/>
      <c r="GR629" s="23"/>
      <c r="GS629" s="23"/>
      <c r="GT629" s="23"/>
      <c r="GU629" s="23"/>
      <c r="GV629" s="23"/>
      <c r="GW629" s="23"/>
      <c r="GX629" s="23"/>
      <c r="GY629" s="23"/>
      <c r="GZ629" s="23"/>
      <c r="HA629" s="23"/>
      <c r="HB629" s="23"/>
      <c r="HC629" s="23"/>
      <c r="HD629" s="23"/>
      <c r="HE629" s="23"/>
      <c r="HF629" s="23"/>
      <c r="HG629" s="23"/>
      <c r="HH629" s="23"/>
      <c r="HI629" s="23"/>
      <c r="HJ629" s="23"/>
      <c r="HK629" s="23"/>
    </row>
    <row r="630" spans="1:219" ht="13.9" customHeight="1">
      <c r="A630" s="392"/>
      <c r="B630" s="160"/>
      <c r="C630" s="161"/>
      <c r="D630" s="161"/>
      <c r="E630" s="255"/>
      <c r="F630" s="396">
        <v>0</v>
      </c>
      <c r="G630" s="181"/>
      <c r="H630" s="186"/>
      <c r="I630" s="162"/>
      <c r="J630" s="163"/>
      <c r="K630" s="164"/>
      <c r="L630" s="164"/>
      <c r="M630" s="187"/>
      <c r="N630" s="458"/>
      <c r="O630" s="463"/>
      <c r="P630" s="190"/>
      <c r="Q630" s="165"/>
      <c r="R630" s="166"/>
      <c r="S630" s="191"/>
      <c r="T630" s="195"/>
      <c r="U630" s="167"/>
      <c r="V630" s="196"/>
      <c r="W630" s="199">
        <f t="shared" si="128"/>
        <v>0</v>
      </c>
      <c r="X630" s="344">
        <f>IF(G630&gt;0,HLOOKUP(C630,'Utility Allowances'!$O$33:$S$34,2),0)</f>
        <v>0</v>
      </c>
      <c r="Y630" s="345">
        <f t="shared" si="129"/>
        <v>0</v>
      </c>
      <c r="Z630" s="168">
        <f t="shared" si="130"/>
        <v>0</v>
      </c>
      <c r="AA630" s="346">
        <f t="shared" si="131"/>
        <v>0</v>
      </c>
      <c r="AB630" s="344">
        <f>IF(Y630&gt;0,VLOOKUP($Y630,'Reference Data 2'!$B$7:$C$71,2),0)</f>
        <v>0</v>
      </c>
      <c r="AC630" s="347">
        <f t="shared" si="132"/>
        <v>0</v>
      </c>
      <c r="AD630" s="348">
        <f t="shared" si="133"/>
        <v>0</v>
      </c>
      <c r="AE630" s="349">
        <f>IF(Y630&gt;0,VLOOKUP($Y630,'Reference Data 2'!$B$9:$D$71,3),0)</f>
        <v>0</v>
      </c>
      <c r="AF630" s="347">
        <f t="shared" si="134"/>
        <v>0</v>
      </c>
      <c r="AG630" s="346">
        <f t="shared" si="135"/>
        <v>0</v>
      </c>
      <c r="AH630" s="350">
        <f t="shared" si="136"/>
        <v>0</v>
      </c>
      <c r="AI630" s="351">
        <f t="shared" si="137"/>
        <v>0</v>
      </c>
      <c r="AJ630" s="352">
        <f t="shared" si="138"/>
        <v>0</v>
      </c>
      <c r="AK630" s="349">
        <f>IF(AA630&gt;0,VLOOKUP(C630,'Reference Data 1'!$N$13:$O$17,2),0)</f>
        <v>0</v>
      </c>
      <c r="AL630" s="346">
        <f t="shared" si="139"/>
        <v>0</v>
      </c>
      <c r="AM630" s="353">
        <f t="shared" si="140"/>
        <v>0</v>
      </c>
      <c r="AN630" s="354">
        <f t="shared" si="141"/>
        <v>0</v>
      </c>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c r="BO630" s="23"/>
      <c r="BP630" s="23"/>
      <c r="BQ630" s="23"/>
      <c r="BR630" s="23"/>
      <c r="BS630" s="23"/>
      <c r="BT630" s="23"/>
      <c r="BU630" s="23"/>
      <c r="BV630" s="23"/>
      <c r="BW630" s="23"/>
      <c r="BX630" s="23"/>
      <c r="BY630" s="23"/>
      <c r="BZ630" s="23"/>
      <c r="CA630" s="23"/>
      <c r="CB630" s="23"/>
      <c r="CC630" s="23"/>
      <c r="CD630" s="23"/>
      <c r="CE630" s="23"/>
      <c r="CF630" s="23"/>
      <c r="CG630" s="23"/>
      <c r="CH630" s="23"/>
      <c r="CI630" s="23"/>
      <c r="CJ630" s="23"/>
      <c r="CK630" s="23"/>
      <c r="CL630" s="23"/>
      <c r="CM630" s="23"/>
      <c r="CN630" s="23"/>
      <c r="CO630" s="23"/>
      <c r="CP630" s="23"/>
      <c r="CQ630" s="23"/>
      <c r="CR630" s="23"/>
      <c r="CS630" s="23"/>
      <c r="CT630" s="23"/>
      <c r="CU630" s="23"/>
      <c r="CV630" s="23"/>
      <c r="CW630" s="23"/>
      <c r="CX630" s="23"/>
      <c r="CY630" s="23"/>
      <c r="CZ630" s="23"/>
      <c r="DA630" s="23"/>
      <c r="DB630" s="23"/>
      <c r="DC630" s="23"/>
      <c r="DD630" s="23"/>
      <c r="DE630" s="23"/>
      <c r="DF630" s="23"/>
      <c r="DG630" s="23"/>
      <c r="DH630" s="23"/>
      <c r="DI630" s="23"/>
      <c r="DJ630" s="23"/>
      <c r="DK630" s="23"/>
      <c r="DL630" s="23"/>
      <c r="DM630" s="23"/>
      <c r="DN630" s="23"/>
      <c r="DO630" s="23"/>
      <c r="DP630" s="23"/>
      <c r="DQ630" s="23"/>
      <c r="DR630" s="23"/>
      <c r="DS630" s="23"/>
      <c r="DT630" s="23"/>
      <c r="DU630" s="23"/>
      <c r="DV630" s="23"/>
      <c r="DW630" s="23"/>
      <c r="DX630" s="23"/>
      <c r="DY630" s="23"/>
      <c r="DZ630" s="23"/>
      <c r="EA630" s="23"/>
      <c r="EB630" s="23"/>
      <c r="EC630" s="23"/>
      <c r="ED630" s="23"/>
      <c r="EE630" s="23"/>
      <c r="EF630" s="23"/>
      <c r="EG630" s="23"/>
      <c r="EH630" s="23"/>
      <c r="EI630" s="23"/>
      <c r="EJ630" s="23"/>
      <c r="EK630" s="23"/>
      <c r="EL630" s="23"/>
      <c r="EM630" s="23"/>
      <c r="EN630" s="23"/>
      <c r="EO630" s="23"/>
      <c r="EP630" s="23"/>
      <c r="EQ630" s="23"/>
      <c r="ER630" s="23"/>
      <c r="ES630" s="23"/>
      <c r="ET630" s="23"/>
      <c r="EU630" s="23"/>
      <c r="EV630" s="23"/>
      <c r="EW630" s="23"/>
      <c r="EX630" s="23"/>
      <c r="EY630" s="23"/>
      <c r="EZ630" s="23"/>
      <c r="FA630" s="23"/>
      <c r="FB630" s="23"/>
      <c r="FC630" s="23"/>
      <c r="FD630" s="23"/>
      <c r="FE630" s="23"/>
      <c r="FF630" s="23"/>
      <c r="FG630" s="23"/>
      <c r="FH630" s="23"/>
      <c r="FI630" s="23"/>
      <c r="FJ630" s="23"/>
      <c r="FK630" s="23"/>
      <c r="FL630" s="23"/>
      <c r="FM630" s="23"/>
      <c r="FN630" s="23"/>
      <c r="FO630" s="23"/>
      <c r="FP630" s="23"/>
      <c r="FQ630" s="23"/>
      <c r="FR630" s="23"/>
      <c r="FS630" s="23"/>
      <c r="FT630" s="23"/>
      <c r="FU630" s="23"/>
      <c r="FV630" s="23"/>
      <c r="FW630" s="23"/>
      <c r="FX630" s="23"/>
      <c r="FY630" s="23"/>
      <c r="FZ630" s="23"/>
      <c r="GA630" s="23"/>
      <c r="GB630" s="23"/>
      <c r="GC630" s="23"/>
      <c r="GD630" s="23"/>
      <c r="GE630" s="23"/>
      <c r="GF630" s="23"/>
      <c r="GG630" s="23"/>
      <c r="GH630" s="23"/>
      <c r="GI630" s="23"/>
      <c r="GJ630" s="23"/>
      <c r="GK630" s="23"/>
      <c r="GL630" s="23"/>
      <c r="GM630" s="23"/>
      <c r="GN630" s="23"/>
      <c r="GO630" s="23"/>
      <c r="GP630" s="23"/>
      <c r="GQ630" s="23"/>
      <c r="GR630" s="23"/>
      <c r="GS630" s="23"/>
      <c r="GT630" s="23"/>
      <c r="GU630" s="23"/>
      <c r="GV630" s="23"/>
      <c r="GW630" s="23"/>
      <c r="GX630" s="23"/>
      <c r="GY630" s="23"/>
      <c r="GZ630" s="23"/>
      <c r="HA630" s="23"/>
      <c r="HB630" s="23"/>
      <c r="HC630" s="23"/>
      <c r="HD630" s="23"/>
      <c r="HE630" s="23"/>
      <c r="HF630" s="23"/>
      <c r="HG630" s="23"/>
      <c r="HH630" s="23"/>
      <c r="HI630" s="23"/>
      <c r="HJ630" s="23"/>
      <c r="HK630" s="23"/>
    </row>
    <row r="631" spans="1:219" ht="13.9" customHeight="1">
      <c r="A631" s="392"/>
      <c r="B631" s="160"/>
      <c r="C631" s="161"/>
      <c r="D631" s="161"/>
      <c r="E631" s="255"/>
      <c r="F631" s="396">
        <v>0</v>
      </c>
      <c r="G631" s="181"/>
      <c r="H631" s="186"/>
      <c r="I631" s="162"/>
      <c r="J631" s="163"/>
      <c r="K631" s="164"/>
      <c r="L631" s="164"/>
      <c r="M631" s="187"/>
      <c r="N631" s="458"/>
      <c r="O631" s="463"/>
      <c r="P631" s="190"/>
      <c r="Q631" s="165"/>
      <c r="R631" s="166"/>
      <c r="S631" s="191"/>
      <c r="T631" s="195"/>
      <c r="U631" s="167"/>
      <c r="V631" s="196"/>
      <c r="W631" s="199">
        <f t="shared" si="128"/>
        <v>0</v>
      </c>
      <c r="X631" s="344">
        <f>IF(G631&gt;0,HLOOKUP(C631,'Utility Allowances'!$O$33:$S$34,2),0)</f>
        <v>0</v>
      </c>
      <c r="Y631" s="345">
        <f t="shared" si="129"/>
        <v>0</v>
      </c>
      <c r="Z631" s="168">
        <f t="shared" si="130"/>
        <v>0</v>
      </c>
      <c r="AA631" s="346">
        <f t="shared" si="131"/>
        <v>0</v>
      </c>
      <c r="AB631" s="344">
        <f>IF(Y631&gt;0,VLOOKUP($Y631,'Reference Data 2'!$B$7:$C$71,2),0)</f>
        <v>0</v>
      </c>
      <c r="AC631" s="347">
        <f t="shared" si="132"/>
        <v>0</v>
      </c>
      <c r="AD631" s="348">
        <f t="shared" si="133"/>
        <v>0</v>
      </c>
      <c r="AE631" s="349">
        <f>IF(Y631&gt;0,VLOOKUP($Y631,'Reference Data 2'!$B$9:$D$71,3),0)</f>
        <v>0</v>
      </c>
      <c r="AF631" s="347">
        <f t="shared" si="134"/>
        <v>0</v>
      </c>
      <c r="AG631" s="346">
        <f t="shared" si="135"/>
        <v>0</v>
      </c>
      <c r="AH631" s="350">
        <f t="shared" si="136"/>
        <v>0</v>
      </c>
      <c r="AI631" s="351">
        <f t="shared" si="137"/>
        <v>0</v>
      </c>
      <c r="AJ631" s="352">
        <f t="shared" si="138"/>
        <v>0</v>
      </c>
      <c r="AK631" s="349">
        <f>IF(AA631&gt;0,VLOOKUP(C631,'Reference Data 1'!$N$13:$O$17,2),0)</f>
        <v>0</v>
      </c>
      <c r="AL631" s="346">
        <f t="shared" si="139"/>
        <v>0</v>
      </c>
      <c r="AM631" s="353">
        <f t="shared" si="140"/>
        <v>0</v>
      </c>
      <c r="AN631" s="354">
        <f t="shared" si="141"/>
        <v>0</v>
      </c>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c r="BO631" s="23"/>
      <c r="BP631" s="23"/>
      <c r="BQ631" s="23"/>
      <c r="BR631" s="23"/>
      <c r="BS631" s="23"/>
      <c r="BT631" s="23"/>
      <c r="BU631" s="23"/>
      <c r="BV631" s="23"/>
      <c r="BW631" s="23"/>
      <c r="BX631" s="23"/>
      <c r="BY631" s="23"/>
      <c r="BZ631" s="23"/>
      <c r="CA631" s="23"/>
      <c r="CB631" s="23"/>
      <c r="CC631" s="23"/>
      <c r="CD631" s="23"/>
      <c r="CE631" s="23"/>
      <c r="CF631" s="23"/>
      <c r="CG631" s="23"/>
      <c r="CH631" s="23"/>
      <c r="CI631" s="23"/>
      <c r="CJ631" s="23"/>
      <c r="CK631" s="23"/>
      <c r="CL631" s="23"/>
      <c r="CM631" s="23"/>
      <c r="CN631" s="23"/>
      <c r="CO631" s="23"/>
      <c r="CP631" s="23"/>
      <c r="CQ631" s="23"/>
      <c r="CR631" s="23"/>
      <c r="CS631" s="23"/>
      <c r="CT631" s="23"/>
      <c r="CU631" s="23"/>
      <c r="CV631" s="23"/>
      <c r="CW631" s="23"/>
      <c r="CX631" s="23"/>
      <c r="CY631" s="23"/>
      <c r="CZ631" s="23"/>
      <c r="DA631" s="23"/>
      <c r="DB631" s="23"/>
      <c r="DC631" s="23"/>
      <c r="DD631" s="23"/>
      <c r="DE631" s="23"/>
      <c r="DF631" s="23"/>
      <c r="DG631" s="23"/>
      <c r="DH631" s="23"/>
      <c r="DI631" s="23"/>
      <c r="DJ631" s="23"/>
      <c r="DK631" s="23"/>
      <c r="DL631" s="23"/>
      <c r="DM631" s="23"/>
      <c r="DN631" s="23"/>
      <c r="DO631" s="23"/>
      <c r="DP631" s="23"/>
      <c r="DQ631" s="23"/>
      <c r="DR631" s="23"/>
      <c r="DS631" s="23"/>
      <c r="DT631" s="23"/>
      <c r="DU631" s="23"/>
      <c r="DV631" s="23"/>
      <c r="DW631" s="23"/>
      <c r="DX631" s="23"/>
      <c r="DY631" s="23"/>
      <c r="DZ631" s="23"/>
      <c r="EA631" s="23"/>
      <c r="EB631" s="23"/>
      <c r="EC631" s="23"/>
      <c r="ED631" s="23"/>
      <c r="EE631" s="23"/>
      <c r="EF631" s="23"/>
      <c r="EG631" s="23"/>
      <c r="EH631" s="23"/>
      <c r="EI631" s="23"/>
      <c r="EJ631" s="23"/>
      <c r="EK631" s="23"/>
      <c r="EL631" s="23"/>
      <c r="EM631" s="23"/>
      <c r="EN631" s="23"/>
      <c r="EO631" s="23"/>
      <c r="EP631" s="23"/>
      <c r="EQ631" s="23"/>
      <c r="ER631" s="23"/>
      <c r="ES631" s="23"/>
      <c r="ET631" s="23"/>
      <c r="EU631" s="23"/>
      <c r="EV631" s="23"/>
      <c r="EW631" s="23"/>
      <c r="EX631" s="23"/>
      <c r="EY631" s="23"/>
      <c r="EZ631" s="23"/>
      <c r="FA631" s="23"/>
      <c r="FB631" s="23"/>
      <c r="FC631" s="23"/>
      <c r="FD631" s="23"/>
      <c r="FE631" s="23"/>
      <c r="FF631" s="23"/>
      <c r="FG631" s="23"/>
      <c r="FH631" s="23"/>
      <c r="FI631" s="23"/>
      <c r="FJ631" s="23"/>
      <c r="FK631" s="23"/>
      <c r="FL631" s="23"/>
      <c r="FM631" s="23"/>
      <c r="FN631" s="23"/>
      <c r="FO631" s="23"/>
      <c r="FP631" s="23"/>
      <c r="FQ631" s="23"/>
      <c r="FR631" s="23"/>
      <c r="FS631" s="23"/>
      <c r="FT631" s="23"/>
      <c r="FU631" s="23"/>
      <c r="FV631" s="23"/>
      <c r="FW631" s="23"/>
      <c r="FX631" s="23"/>
      <c r="FY631" s="23"/>
      <c r="FZ631" s="23"/>
      <c r="GA631" s="23"/>
      <c r="GB631" s="23"/>
      <c r="GC631" s="23"/>
      <c r="GD631" s="23"/>
      <c r="GE631" s="23"/>
      <c r="GF631" s="23"/>
      <c r="GG631" s="23"/>
      <c r="GH631" s="23"/>
      <c r="GI631" s="23"/>
      <c r="GJ631" s="23"/>
      <c r="GK631" s="23"/>
      <c r="GL631" s="23"/>
      <c r="GM631" s="23"/>
      <c r="GN631" s="23"/>
      <c r="GO631" s="23"/>
      <c r="GP631" s="23"/>
      <c r="GQ631" s="23"/>
      <c r="GR631" s="23"/>
      <c r="GS631" s="23"/>
      <c r="GT631" s="23"/>
      <c r="GU631" s="23"/>
      <c r="GV631" s="23"/>
      <c r="GW631" s="23"/>
      <c r="GX631" s="23"/>
      <c r="GY631" s="23"/>
      <c r="GZ631" s="23"/>
      <c r="HA631" s="23"/>
      <c r="HB631" s="23"/>
      <c r="HC631" s="23"/>
      <c r="HD631" s="23"/>
      <c r="HE631" s="23"/>
      <c r="HF631" s="23"/>
      <c r="HG631" s="23"/>
      <c r="HH631" s="23"/>
      <c r="HI631" s="23"/>
      <c r="HJ631" s="23"/>
      <c r="HK631" s="23"/>
    </row>
    <row r="632" spans="1:219" ht="13.9" customHeight="1">
      <c r="A632" s="392"/>
      <c r="B632" s="160"/>
      <c r="C632" s="161"/>
      <c r="D632" s="161"/>
      <c r="E632" s="255"/>
      <c r="F632" s="396">
        <v>0</v>
      </c>
      <c r="G632" s="181"/>
      <c r="H632" s="186"/>
      <c r="I632" s="162"/>
      <c r="J632" s="163"/>
      <c r="K632" s="164"/>
      <c r="L632" s="164"/>
      <c r="M632" s="187"/>
      <c r="N632" s="458"/>
      <c r="O632" s="463"/>
      <c r="P632" s="190"/>
      <c r="Q632" s="165"/>
      <c r="R632" s="166"/>
      <c r="S632" s="191"/>
      <c r="T632" s="195"/>
      <c r="U632" s="167"/>
      <c r="V632" s="196"/>
      <c r="W632" s="199">
        <f t="shared" si="128"/>
        <v>0</v>
      </c>
      <c r="X632" s="344">
        <f>IF(G632&gt;0,HLOOKUP(C632,'Utility Allowances'!$O$33:$S$34,2),0)</f>
        <v>0</v>
      </c>
      <c r="Y632" s="345">
        <f t="shared" si="129"/>
        <v>0</v>
      </c>
      <c r="Z632" s="168">
        <f t="shared" si="130"/>
        <v>0</v>
      </c>
      <c r="AA632" s="346">
        <f t="shared" si="131"/>
        <v>0</v>
      </c>
      <c r="AB632" s="344">
        <f>IF(Y632&gt;0,VLOOKUP($Y632,'Reference Data 2'!$B$7:$C$71,2),0)</f>
        <v>0</v>
      </c>
      <c r="AC632" s="347">
        <f t="shared" si="132"/>
        <v>0</v>
      </c>
      <c r="AD632" s="348">
        <f t="shared" si="133"/>
        <v>0</v>
      </c>
      <c r="AE632" s="349">
        <f>IF(Y632&gt;0,VLOOKUP($Y632,'Reference Data 2'!$B$9:$D$71,3),0)</f>
        <v>0</v>
      </c>
      <c r="AF632" s="347">
        <f t="shared" si="134"/>
        <v>0</v>
      </c>
      <c r="AG632" s="346">
        <f t="shared" si="135"/>
        <v>0</v>
      </c>
      <c r="AH632" s="350">
        <f t="shared" si="136"/>
        <v>0</v>
      </c>
      <c r="AI632" s="351">
        <f t="shared" si="137"/>
        <v>0</v>
      </c>
      <c r="AJ632" s="352">
        <f t="shared" si="138"/>
        <v>0</v>
      </c>
      <c r="AK632" s="349">
        <f>IF(AA632&gt;0,VLOOKUP(C632,'Reference Data 1'!$N$13:$O$17,2),0)</f>
        <v>0</v>
      </c>
      <c r="AL632" s="346">
        <f t="shared" si="139"/>
        <v>0</v>
      </c>
      <c r="AM632" s="353">
        <f t="shared" si="140"/>
        <v>0</v>
      </c>
      <c r="AN632" s="354">
        <f t="shared" si="141"/>
        <v>0</v>
      </c>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c r="BU632" s="23"/>
      <c r="BV632" s="23"/>
      <c r="BW632" s="23"/>
      <c r="BX632" s="23"/>
      <c r="BY632" s="23"/>
      <c r="BZ632" s="23"/>
      <c r="CA632" s="23"/>
      <c r="CB632" s="23"/>
      <c r="CC632" s="23"/>
      <c r="CD632" s="23"/>
      <c r="CE632" s="23"/>
      <c r="CF632" s="23"/>
      <c r="CG632" s="23"/>
      <c r="CH632" s="23"/>
      <c r="CI632" s="23"/>
      <c r="CJ632" s="23"/>
      <c r="CK632" s="23"/>
      <c r="CL632" s="23"/>
      <c r="CM632" s="23"/>
      <c r="CN632" s="23"/>
      <c r="CO632" s="23"/>
      <c r="CP632" s="23"/>
      <c r="CQ632" s="23"/>
      <c r="CR632" s="23"/>
      <c r="CS632" s="23"/>
      <c r="CT632" s="23"/>
      <c r="CU632" s="23"/>
      <c r="CV632" s="23"/>
      <c r="CW632" s="23"/>
      <c r="CX632" s="23"/>
      <c r="CY632" s="23"/>
      <c r="CZ632" s="23"/>
      <c r="DA632" s="23"/>
      <c r="DB632" s="23"/>
      <c r="DC632" s="23"/>
      <c r="DD632" s="23"/>
      <c r="DE632" s="23"/>
      <c r="DF632" s="23"/>
      <c r="DG632" s="23"/>
      <c r="DH632" s="23"/>
      <c r="DI632" s="23"/>
      <c r="DJ632" s="23"/>
      <c r="DK632" s="23"/>
      <c r="DL632" s="23"/>
      <c r="DM632" s="23"/>
      <c r="DN632" s="23"/>
      <c r="DO632" s="23"/>
      <c r="DP632" s="23"/>
      <c r="DQ632" s="23"/>
      <c r="DR632" s="23"/>
      <c r="DS632" s="23"/>
      <c r="DT632" s="23"/>
      <c r="DU632" s="23"/>
      <c r="DV632" s="23"/>
      <c r="DW632" s="23"/>
      <c r="DX632" s="23"/>
      <c r="DY632" s="23"/>
      <c r="DZ632" s="23"/>
      <c r="EA632" s="23"/>
      <c r="EB632" s="23"/>
      <c r="EC632" s="23"/>
      <c r="ED632" s="23"/>
      <c r="EE632" s="23"/>
      <c r="EF632" s="23"/>
      <c r="EG632" s="23"/>
      <c r="EH632" s="23"/>
      <c r="EI632" s="23"/>
      <c r="EJ632" s="23"/>
      <c r="EK632" s="23"/>
      <c r="EL632" s="23"/>
      <c r="EM632" s="23"/>
      <c r="EN632" s="23"/>
      <c r="EO632" s="23"/>
      <c r="EP632" s="23"/>
      <c r="EQ632" s="23"/>
      <c r="ER632" s="23"/>
      <c r="ES632" s="23"/>
      <c r="ET632" s="23"/>
      <c r="EU632" s="23"/>
      <c r="EV632" s="23"/>
      <c r="EW632" s="23"/>
      <c r="EX632" s="23"/>
      <c r="EY632" s="23"/>
      <c r="EZ632" s="23"/>
      <c r="FA632" s="23"/>
      <c r="FB632" s="23"/>
      <c r="FC632" s="23"/>
      <c r="FD632" s="23"/>
      <c r="FE632" s="23"/>
      <c r="FF632" s="23"/>
      <c r="FG632" s="23"/>
      <c r="FH632" s="23"/>
      <c r="FI632" s="23"/>
      <c r="FJ632" s="23"/>
      <c r="FK632" s="23"/>
      <c r="FL632" s="23"/>
      <c r="FM632" s="23"/>
      <c r="FN632" s="23"/>
      <c r="FO632" s="23"/>
      <c r="FP632" s="23"/>
      <c r="FQ632" s="23"/>
      <c r="FR632" s="23"/>
      <c r="FS632" s="23"/>
      <c r="FT632" s="23"/>
      <c r="FU632" s="23"/>
      <c r="FV632" s="23"/>
      <c r="FW632" s="23"/>
      <c r="FX632" s="23"/>
      <c r="FY632" s="23"/>
      <c r="FZ632" s="23"/>
      <c r="GA632" s="23"/>
      <c r="GB632" s="23"/>
      <c r="GC632" s="23"/>
      <c r="GD632" s="23"/>
      <c r="GE632" s="23"/>
      <c r="GF632" s="23"/>
      <c r="GG632" s="23"/>
      <c r="GH632" s="23"/>
      <c r="GI632" s="23"/>
      <c r="GJ632" s="23"/>
      <c r="GK632" s="23"/>
      <c r="GL632" s="23"/>
      <c r="GM632" s="23"/>
      <c r="GN632" s="23"/>
      <c r="GO632" s="23"/>
      <c r="GP632" s="23"/>
      <c r="GQ632" s="23"/>
      <c r="GR632" s="23"/>
      <c r="GS632" s="23"/>
      <c r="GT632" s="23"/>
      <c r="GU632" s="23"/>
      <c r="GV632" s="23"/>
      <c r="GW632" s="23"/>
      <c r="GX632" s="23"/>
      <c r="GY632" s="23"/>
      <c r="GZ632" s="23"/>
      <c r="HA632" s="23"/>
      <c r="HB632" s="23"/>
      <c r="HC632" s="23"/>
      <c r="HD632" s="23"/>
      <c r="HE632" s="23"/>
      <c r="HF632" s="23"/>
      <c r="HG632" s="23"/>
      <c r="HH632" s="23"/>
      <c r="HI632" s="23"/>
      <c r="HJ632" s="23"/>
      <c r="HK632" s="23"/>
    </row>
    <row r="633" spans="1:219" ht="13.9" customHeight="1">
      <c r="A633" s="392"/>
      <c r="B633" s="160"/>
      <c r="C633" s="161"/>
      <c r="D633" s="161"/>
      <c r="E633" s="255"/>
      <c r="F633" s="396">
        <v>0</v>
      </c>
      <c r="G633" s="181"/>
      <c r="H633" s="186"/>
      <c r="I633" s="162"/>
      <c r="J633" s="163"/>
      <c r="K633" s="164"/>
      <c r="L633" s="164"/>
      <c r="M633" s="187"/>
      <c r="N633" s="458"/>
      <c r="O633" s="463"/>
      <c r="P633" s="190"/>
      <c r="Q633" s="165"/>
      <c r="R633" s="166"/>
      <c r="S633" s="191"/>
      <c r="T633" s="195"/>
      <c r="U633" s="167"/>
      <c r="V633" s="196"/>
      <c r="W633" s="199">
        <f t="shared" si="128"/>
        <v>0</v>
      </c>
      <c r="X633" s="344">
        <f>IF(G633&gt;0,HLOOKUP(C633,'Utility Allowances'!$O$33:$S$34,2),0)</f>
        <v>0</v>
      </c>
      <c r="Y633" s="345">
        <f t="shared" si="129"/>
        <v>0</v>
      </c>
      <c r="Z633" s="168">
        <f t="shared" si="130"/>
        <v>0</v>
      </c>
      <c r="AA633" s="346">
        <f t="shared" si="131"/>
        <v>0</v>
      </c>
      <c r="AB633" s="344">
        <f>IF(Y633&gt;0,VLOOKUP($Y633,'Reference Data 2'!$B$7:$C$71,2),0)</f>
        <v>0</v>
      </c>
      <c r="AC633" s="347">
        <f t="shared" si="132"/>
        <v>0</v>
      </c>
      <c r="AD633" s="348">
        <f t="shared" si="133"/>
        <v>0</v>
      </c>
      <c r="AE633" s="349">
        <f>IF(Y633&gt;0,VLOOKUP($Y633,'Reference Data 2'!$B$9:$D$71,3),0)</f>
        <v>0</v>
      </c>
      <c r="AF633" s="347">
        <f t="shared" si="134"/>
        <v>0</v>
      </c>
      <c r="AG633" s="346">
        <f t="shared" si="135"/>
        <v>0</v>
      </c>
      <c r="AH633" s="350">
        <f t="shared" si="136"/>
        <v>0</v>
      </c>
      <c r="AI633" s="351">
        <f t="shared" si="137"/>
        <v>0</v>
      </c>
      <c r="AJ633" s="352">
        <f t="shared" si="138"/>
        <v>0</v>
      </c>
      <c r="AK633" s="349">
        <f>IF(AA633&gt;0,VLOOKUP(C633,'Reference Data 1'!$N$13:$O$17,2),0)</f>
        <v>0</v>
      </c>
      <c r="AL633" s="346">
        <f t="shared" si="139"/>
        <v>0</v>
      </c>
      <c r="AM633" s="353">
        <f t="shared" si="140"/>
        <v>0</v>
      </c>
      <c r="AN633" s="354">
        <f t="shared" si="141"/>
        <v>0</v>
      </c>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c r="BO633" s="23"/>
      <c r="BP633" s="23"/>
      <c r="BQ633" s="23"/>
      <c r="BR633" s="23"/>
      <c r="BS633" s="23"/>
      <c r="BT633" s="23"/>
      <c r="BU633" s="23"/>
      <c r="BV633" s="23"/>
      <c r="BW633" s="23"/>
      <c r="BX633" s="23"/>
      <c r="BY633" s="23"/>
      <c r="BZ633" s="23"/>
      <c r="CA633" s="23"/>
      <c r="CB633" s="23"/>
      <c r="CC633" s="23"/>
      <c r="CD633" s="23"/>
      <c r="CE633" s="23"/>
      <c r="CF633" s="23"/>
      <c r="CG633" s="23"/>
      <c r="CH633" s="23"/>
      <c r="CI633" s="23"/>
      <c r="CJ633" s="23"/>
      <c r="CK633" s="23"/>
      <c r="CL633" s="23"/>
      <c r="CM633" s="23"/>
      <c r="CN633" s="23"/>
      <c r="CO633" s="23"/>
      <c r="CP633" s="23"/>
      <c r="CQ633" s="23"/>
      <c r="CR633" s="23"/>
      <c r="CS633" s="23"/>
      <c r="CT633" s="23"/>
      <c r="CU633" s="23"/>
      <c r="CV633" s="23"/>
      <c r="CW633" s="23"/>
      <c r="CX633" s="23"/>
      <c r="CY633" s="23"/>
      <c r="CZ633" s="23"/>
      <c r="DA633" s="23"/>
      <c r="DB633" s="23"/>
      <c r="DC633" s="23"/>
      <c r="DD633" s="23"/>
      <c r="DE633" s="23"/>
      <c r="DF633" s="23"/>
      <c r="DG633" s="23"/>
      <c r="DH633" s="23"/>
      <c r="DI633" s="23"/>
      <c r="DJ633" s="23"/>
      <c r="DK633" s="23"/>
      <c r="DL633" s="23"/>
      <c r="DM633" s="23"/>
      <c r="DN633" s="23"/>
      <c r="DO633" s="23"/>
      <c r="DP633" s="23"/>
      <c r="DQ633" s="23"/>
      <c r="DR633" s="23"/>
      <c r="DS633" s="23"/>
      <c r="DT633" s="23"/>
      <c r="DU633" s="23"/>
      <c r="DV633" s="23"/>
      <c r="DW633" s="23"/>
      <c r="DX633" s="23"/>
      <c r="DY633" s="23"/>
      <c r="DZ633" s="23"/>
      <c r="EA633" s="23"/>
      <c r="EB633" s="23"/>
      <c r="EC633" s="23"/>
      <c r="ED633" s="23"/>
      <c r="EE633" s="23"/>
      <c r="EF633" s="23"/>
      <c r="EG633" s="23"/>
      <c r="EH633" s="23"/>
      <c r="EI633" s="23"/>
      <c r="EJ633" s="23"/>
      <c r="EK633" s="23"/>
      <c r="EL633" s="23"/>
      <c r="EM633" s="23"/>
      <c r="EN633" s="23"/>
      <c r="EO633" s="23"/>
      <c r="EP633" s="23"/>
      <c r="EQ633" s="23"/>
      <c r="ER633" s="23"/>
      <c r="ES633" s="23"/>
      <c r="ET633" s="23"/>
      <c r="EU633" s="23"/>
      <c r="EV633" s="23"/>
      <c r="EW633" s="23"/>
      <c r="EX633" s="23"/>
      <c r="EY633" s="23"/>
      <c r="EZ633" s="23"/>
      <c r="FA633" s="23"/>
      <c r="FB633" s="23"/>
      <c r="FC633" s="23"/>
      <c r="FD633" s="23"/>
      <c r="FE633" s="23"/>
      <c r="FF633" s="23"/>
      <c r="FG633" s="23"/>
      <c r="FH633" s="23"/>
      <c r="FI633" s="23"/>
      <c r="FJ633" s="23"/>
      <c r="FK633" s="23"/>
      <c r="FL633" s="23"/>
      <c r="FM633" s="23"/>
      <c r="FN633" s="23"/>
      <c r="FO633" s="23"/>
      <c r="FP633" s="23"/>
      <c r="FQ633" s="23"/>
      <c r="FR633" s="23"/>
      <c r="FS633" s="23"/>
      <c r="FT633" s="23"/>
      <c r="FU633" s="23"/>
      <c r="FV633" s="23"/>
      <c r="FW633" s="23"/>
      <c r="FX633" s="23"/>
      <c r="FY633" s="23"/>
      <c r="FZ633" s="23"/>
      <c r="GA633" s="23"/>
      <c r="GB633" s="23"/>
      <c r="GC633" s="23"/>
      <c r="GD633" s="23"/>
      <c r="GE633" s="23"/>
      <c r="GF633" s="23"/>
      <c r="GG633" s="23"/>
      <c r="GH633" s="23"/>
      <c r="GI633" s="23"/>
      <c r="GJ633" s="23"/>
      <c r="GK633" s="23"/>
      <c r="GL633" s="23"/>
      <c r="GM633" s="23"/>
      <c r="GN633" s="23"/>
      <c r="GO633" s="23"/>
      <c r="GP633" s="23"/>
      <c r="GQ633" s="23"/>
      <c r="GR633" s="23"/>
      <c r="GS633" s="23"/>
      <c r="GT633" s="23"/>
      <c r="GU633" s="23"/>
      <c r="GV633" s="23"/>
      <c r="GW633" s="23"/>
      <c r="GX633" s="23"/>
      <c r="GY633" s="23"/>
      <c r="GZ633" s="23"/>
      <c r="HA633" s="23"/>
      <c r="HB633" s="23"/>
      <c r="HC633" s="23"/>
      <c r="HD633" s="23"/>
      <c r="HE633" s="23"/>
      <c r="HF633" s="23"/>
      <c r="HG633" s="23"/>
      <c r="HH633" s="23"/>
      <c r="HI633" s="23"/>
      <c r="HJ633" s="23"/>
      <c r="HK633" s="23"/>
    </row>
    <row r="634" spans="1:219" ht="13.9" customHeight="1">
      <c r="A634" s="392"/>
      <c r="B634" s="160"/>
      <c r="C634" s="161"/>
      <c r="D634" s="161"/>
      <c r="E634" s="255"/>
      <c r="F634" s="396">
        <v>0</v>
      </c>
      <c r="G634" s="181"/>
      <c r="H634" s="186"/>
      <c r="I634" s="162"/>
      <c r="J634" s="163"/>
      <c r="K634" s="164"/>
      <c r="L634" s="164"/>
      <c r="M634" s="187"/>
      <c r="N634" s="458"/>
      <c r="O634" s="463"/>
      <c r="P634" s="190"/>
      <c r="Q634" s="165"/>
      <c r="R634" s="166"/>
      <c r="S634" s="191"/>
      <c r="T634" s="195"/>
      <c r="U634" s="167"/>
      <c r="V634" s="196"/>
      <c r="W634" s="199">
        <f t="shared" si="128"/>
        <v>0</v>
      </c>
      <c r="X634" s="344">
        <f>IF(G634&gt;0,HLOOKUP(C634,'Utility Allowances'!$O$33:$S$34,2),0)</f>
        <v>0</v>
      </c>
      <c r="Y634" s="345">
        <f t="shared" si="129"/>
        <v>0</v>
      </c>
      <c r="Z634" s="168">
        <f t="shared" si="130"/>
        <v>0</v>
      </c>
      <c r="AA634" s="346">
        <f t="shared" si="131"/>
        <v>0</v>
      </c>
      <c r="AB634" s="344">
        <f>IF(Y634&gt;0,VLOOKUP($Y634,'Reference Data 2'!$B$7:$C$71,2),0)</f>
        <v>0</v>
      </c>
      <c r="AC634" s="347">
        <f t="shared" si="132"/>
        <v>0</v>
      </c>
      <c r="AD634" s="348">
        <f t="shared" si="133"/>
        <v>0</v>
      </c>
      <c r="AE634" s="349">
        <f>IF(Y634&gt;0,VLOOKUP($Y634,'Reference Data 2'!$B$9:$D$71,3),0)</f>
        <v>0</v>
      </c>
      <c r="AF634" s="347">
        <f t="shared" si="134"/>
        <v>0</v>
      </c>
      <c r="AG634" s="346">
        <f t="shared" si="135"/>
        <v>0</v>
      </c>
      <c r="AH634" s="350">
        <f t="shared" si="136"/>
        <v>0</v>
      </c>
      <c r="AI634" s="351">
        <f t="shared" si="137"/>
        <v>0</v>
      </c>
      <c r="AJ634" s="352">
        <f t="shared" si="138"/>
        <v>0</v>
      </c>
      <c r="AK634" s="349">
        <f>IF(AA634&gt;0,VLOOKUP(C634,'Reference Data 1'!$N$13:$O$17,2),0)</f>
        <v>0</v>
      </c>
      <c r="AL634" s="346">
        <f t="shared" si="139"/>
        <v>0</v>
      </c>
      <c r="AM634" s="353">
        <f t="shared" si="140"/>
        <v>0</v>
      </c>
      <c r="AN634" s="354">
        <f t="shared" si="141"/>
        <v>0</v>
      </c>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c r="BU634" s="23"/>
      <c r="BV634" s="23"/>
      <c r="BW634" s="23"/>
      <c r="BX634" s="23"/>
      <c r="BY634" s="23"/>
      <c r="BZ634" s="23"/>
      <c r="CA634" s="23"/>
      <c r="CB634" s="23"/>
      <c r="CC634" s="23"/>
      <c r="CD634" s="23"/>
      <c r="CE634" s="23"/>
      <c r="CF634" s="23"/>
      <c r="CG634" s="23"/>
      <c r="CH634" s="23"/>
      <c r="CI634" s="23"/>
      <c r="CJ634" s="23"/>
      <c r="CK634" s="23"/>
      <c r="CL634" s="23"/>
      <c r="CM634" s="23"/>
      <c r="CN634" s="23"/>
      <c r="CO634" s="23"/>
      <c r="CP634" s="23"/>
      <c r="CQ634" s="23"/>
      <c r="CR634" s="23"/>
      <c r="CS634" s="23"/>
      <c r="CT634" s="23"/>
      <c r="CU634" s="23"/>
      <c r="CV634" s="23"/>
      <c r="CW634" s="23"/>
      <c r="CX634" s="23"/>
      <c r="CY634" s="23"/>
      <c r="CZ634" s="23"/>
      <c r="DA634" s="23"/>
      <c r="DB634" s="23"/>
      <c r="DC634" s="23"/>
      <c r="DD634" s="23"/>
      <c r="DE634" s="23"/>
      <c r="DF634" s="23"/>
      <c r="DG634" s="23"/>
      <c r="DH634" s="23"/>
      <c r="DI634" s="23"/>
      <c r="DJ634" s="23"/>
      <c r="DK634" s="23"/>
      <c r="DL634" s="23"/>
      <c r="DM634" s="23"/>
      <c r="DN634" s="23"/>
      <c r="DO634" s="23"/>
      <c r="DP634" s="23"/>
      <c r="DQ634" s="23"/>
      <c r="DR634" s="23"/>
      <c r="DS634" s="23"/>
      <c r="DT634" s="23"/>
      <c r="DU634" s="23"/>
      <c r="DV634" s="23"/>
      <c r="DW634" s="23"/>
      <c r="DX634" s="23"/>
      <c r="DY634" s="23"/>
      <c r="DZ634" s="23"/>
      <c r="EA634" s="23"/>
      <c r="EB634" s="23"/>
      <c r="EC634" s="23"/>
      <c r="ED634" s="23"/>
      <c r="EE634" s="23"/>
      <c r="EF634" s="23"/>
      <c r="EG634" s="23"/>
      <c r="EH634" s="23"/>
      <c r="EI634" s="23"/>
      <c r="EJ634" s="23"/>
      <c r="EK634" s="23"/>
      <c r="EL634" s="23"/>
      <c r="EM634" s="23"/>
      <c r="EN634" s="23"/>
      <c r="EO634" s="23"/>
      <c r="EP634" s="23"/>
      <c r="EQ634" s="23"/>
      <c r="ER634" s="23"/>
      <c r="ES634" s="23"/>
      <c r="ET634" s="23"/>
      <c r="EU634" s="23"/>
      <c r="EV634" s="23"/>
      <c r="EW634" s="23"/>
      <c r="EX634" s="23"/>
      <c r="EY634" s="23"/>
      <c r="EZ634" s="23"/>
      <c r="FA634" s="23"/>
      <c r="FB634" s="23"/>
      <c r="FC634" s="23"/>
      <c r="FD634" s="23"/>
      <c r="FE634" s="23"/>
      <c r="FF634" s="23"/>
      <c r="FG634" s="23"/>
      <c r="FH634" s="23"/>
      <c r="FI634" s="23"/>
      <c r="FJ634" s="23"/>
      <c r="FK634" s="23"/>
      <c r="FL634" s="23"/>
      <c r="FM634" s="23"/>
      <c r="FN634" s="23"/>
      <c r="FO634" s="23"/>
      <c r="FP634" s="23"/>
      <c r="FQ634" s="23"/>
      <c r="FR634" s="23"/>
      <c r="FS634" s="23"/>
      <c r="FT634" s="23"/>
      <c r="FU634" s="23"/>
      <c r="FV634" s="23"/>
      <c r="FW634" s="23"/>
      <c r="FX634" s="23"/>
      <c r="FY634" s="23"/>
      <c r="FZ634" s="23"/>
      <c r="GA634" s="23"/>
      <c r="GB634" s="23"/>
      <c r="GC634" s="23"/>
      <c r="GD634" s="23"/>
      <c r="GE634" s="23"/>
      <c r="GF634" s="23"/>
      <c r="GG634" s="23"/>
      <c r="GH634" s="23"/>
      <c r="GI634" s="23"/>
      <c r="GJ634" s="23"/>
      <c r="GK634" s="23"/>
      <c r="GL634" s="23"/>
      <c r="GM634" s="23"/>
      <c r="GN634" s="23"/>
      <c r="GO634" s="23"/>
      <c r="GP634" s="23"/>
      <c r="GQ634" s="23"/>
      <c r="GR634" s="23"/>
      <c r="GS634" s="23"/>
      <c r="GT634" s="23"/>
      <c r="GU634" s="23"/>
      <c r="GV634" s="23"/>
      <c r="GW634" s="23"/>
      <c r="GX634" s="23"/>
      <c r="GY634" s="23"/>
      <c r="GZ634" s="23"/>
      <c r="HA634" s="23"/>
      <c r="HB634" s="23"/>
      <c r="HC634" s="23"/>
      <c r="HD634" s="23"/>
      <c r="HE634" s="23"/>
      <c r="HF634" s="23"/>
      <c r="HG634" s="23"/>
      <c r="HH634" s="23"/>
      <c r="HI634" s="23"/>
      <c r="HJ634" s="23"/>
      <c r="HK634" s="23"/>
    </row>
    <row r="635" spans="1:219" ht="13.9" customHeight="1">
      <c r="A635" s="392"/>
      <c r="B635" s="160"/>
      <c r="C635" s="161"/>
      <c r="D635" s="161"/>
      <c r="E635" s="255"/>
      <c r="F635" s="396">
        <v>0</v>
      </c>
      <c r="G635" s="181"/>
      <c r="H635" s="186"/>
      <c r="I635" s="162"/>
      <c r="J635" s="163"/>
      <c r="K635" s="164"/>
      <c r="L635" s="164"/>
      <c r="M635" s="187"/>
      <c r="N635" s="458"/>
      <c r="O635" s="463"/>
      <c r="P635" s="190"/>
      <c r="Q635" s="165"/>
      <c r="R635" s="166"/>
      <c r="S635" s="191"/>
      <c r="T635" s="195"/>
      <c r="U635" s="167"/>
      <c r="V635" s="196"/>
      <c r="W635" s="199">
        <f t="shared" si="128"/>
        <v>0</v>
      </c>
      <c r="X635" s="344">
        <f>IF(G635&gt;0,HLOOKUP(C635,'Utility Allowances'!$O$33:$S$34,2),0)</f>
        <v>0</v>
      </c>
      <c r="Y635" s="345">
        <f t="shared" si="129"/>
        <v>0</v>
      </c>
      <c r="Z635" s="168">
        <f t="shared" si="130"/>
        <v>0</v>
      </c>
      <c r="AA635" s="346">
        <f t="shared" si="131"/>
        <v>0</v>
      </c>
      <c r="AB635" s="344">
        <f>IF(Y635&gt;0,VLOOKUP($Y635,'Reference Data 2'!$B$7:$C$71,2),0)</f>
        <v>0</v>
      </c>
      <c r="AC635" s="347">
        <f t="shared" si="132"/>
        <v>0</v>
      </c>
      <c r="AD635" s="348">
        <f t="shared" si="133"/>
        <v>0</v>
      </c>
      <c r="AE635" s="349">
        <f>IF(Y635&gt;0,VLOOKUP($Y635,'Reference Data 2'!$B$9:$D$71,3),0)</f>
        <v>0</v>
      </c>
      <c r="AF635" s="347">
        <f t="shared" si="134"/>
        <v>0</v>
      </c>
      <c r="AG635" s="346">
        <f t="shared" si="135"/>
        <v>0</v>
      </c>
      <c r="AH635" s="350">
        <f t="shared" si="136"/>
        <v>0</v>
      </c>
      <c r="AI635" s="351">
        <f t="shared" si="137"/>
        <v>0</v>
      </c>
      <c r="AJ635" s="352">
        <f t="shared" si="138"/>
        <v>0</v>
      </c>
      <c r="AK635" s="349">
        <f>IF(AA635&gt;0,VLOOKUP(C635,'Reference Data 1'!$N$13:$O$17,2),0)</f>
        <v>0</v>
      </c>
      <c r="AL635" s="346">
        <f t="shared" si="139"/>
        <v>0</v>
      </c>
      <c r="AM635" s="353">
        <f t="shared" si="140"/>
        <v>0</v>
      </c>
      <c r="AN635" s="354">
        <f t="shared" si="141"/>
        <v>0</v>
      </c>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c r="BO635" s="23"/>
      <c r="BP635" s="23"/>
      <c r="BQ635" s="23"/>
      <c r="BR635" s="23"/>
      <c r="BS635" s="23"/>
      <c r="BT635" s="23"/>
      <c r="BU635" s="23"/>
      <c r="BV635" s="23"/>
      <c r="BW635" s="23"/>
      <c r="BX635" s="23"/>
      <c r="BY635" s="23"/>
      <c r="BZ635" s="23"/>
      <c r="CA635" s="23"/>
      <c r="CB635" s="23"/>
      <c r="CC635" s="23"/>
      <c r="CD635" s="23"/>
      <c r="CE635" s="23"/>
      <c r="CF635" s="23"/>
      <c r="CG635" s="23"/>
      <c r="CH635" s="23"/>
      <c r="CI635" s="23"/>
      <c r="CJ635" s="23"/>
      <c r="CK635" s="23"/>
      <c r="CL635" s="23"/>
      <c r="CM635" s="23"/>
      <c r="CN635" s="23"/>
      <c r="CO635" s="23"/>
      <c r="CP635" s="23"/>
      <c r="CQ635" s="23"/>
      <c r="CR635" s="23"/>
      <c r="CS635" s="23"/>
      <c r="CT635" s="23"/>
      <c r="CU635" s="23"/>
      <c r="CV635" s="23"/>
      <c r="CW635" s="23"/>
      <c r="CX635" s="23"/>
      <c r="CY635" s="23"/>
      <c r="CZ635" s="23"/>
      <c r="DA635" s="23"/>
      <c r="DB635" s="23"/>
      <c r="DC635" s="23"/>
      <c r="DD635" s="23"/>
      <c r="DE635" s="23"/>
      <c r="DF635" s="23"/>
      <c r="DG635" s="23"/>
      <c r="DH635" s="23"/>
      <c r="DI635" s="23"/>
      <c r="DJ635" s="23"/>
      <c r="DK635" s="23"/>
      <c r="DL635" s="23"/>
      <c r="DM635" s="23"/>
      <c r="DN635" s="23"/>
      <c r="DO635" s="23"/>
      <c r="DP635" s="23"/>
      <c r="DQ635" s="23"/>
      <c r="DR635" s="23"/>
      <c r="DS635" s="23"/>
      <c r="DT635" s="23"/>
      <c r="DU635" s="23"/>
      <c r="DV635" s="23"/>
      <c r="DW635" s="23"/>
      <c r="DX635" s="23"/>
      <c r="DY635" s="23"/>
      <c r="DZ635" s="23"/>
      <c r="EA635" s="23"/>
      <c r="EB635" s="23"/>
      <c r="EC635" s="23"/>
      <c r="ED635" s="23"/>
      <c r="EE635" s="23"/>
      <c r="EF635" s="23"/>
      <c r="EG635" s="23"/>
      <c r="EH635" s="23"/>
      <c r="EI635" s="23"/>
      <c r="EJ635" s="23"/>
      <c r="EK635" s="23"/>
      <c r="EL635" s="23"/>
      <c r="EM635" s="23"/>
      <c r="EN635" s="23"/>
      <c r="EO635" s="23"/>
      <c r="EP635" s="23"/>
      <c r="EQ635" s="23"/>
      <c r="ER635" s="23"/>
      <c r="ES635" s="23"/>
      <c r="ET635" s="23"/>
      <c r="EU635" s="23"/>
      <c r="EV635" s="23"/>
      <c r="EW635" s="23"/>
      <c r="EX635" s="23"/>
      <c r="EY635" s="23"/>
      <c r="EZ635" s="23"/>
      <c r="FA635" s="23"/>
      <c r="FB635" s="23"/>
      <c r="FC635" s="23"/>
      <c r="FD635" s="23"/>
      <c r="FE635" s="23"/>
      <c r="FF635" s="23"/>
      <c r="FG635" s="23"/>
      <c r="FH635" s="23"/>
      <c r="FI635" s="23"/>
      <c r="FJ635" s="23"/>
      <c r="FK635" s="23"/>
      <c r="FL635" s="23"/>
      <c r="FM635" s="23"/>
      <c r="FN635" s="23"/>
      <c r="FO635" s="23"/>
      <c r="FP635" s="23"/>
      <c r="FQ635" s="23"/>
      <c r="FR635" s="23"/>
      <c r="FS635" s="23"/>
      <c r="FT635" s="23"/>
      <c r="FU635" s="23"/>
      <c r="FV635" s="23"/>
      <c r="FW635" s="23"/>
      <c r="FX635" s="23"/>
      <c r="FY635" s="23"/>
      <c r="FZ635" s="23"/>
      <c r="GA635" s="23"/>
      <c r="GB635" s="23"/>
      <c r="GC635" s="23"/>
      <c r="GD635" s="23"/>
      <c r="GE635" s="23"/>
      <c r="GF635" s="23"/>
      <c r="GG635" s="23"/>
      <c r="GH635" s="23"/>
      <c r="GI635" s="23"/>
      <c r="GJ635" s="23"/>
      <c r="GK635" s="23"/>
      <c r="GL635" s="23"/>
      <c r="GM635" s="23"/>
      <c r="GN635" s="23"/>
      <c r="GO635" s="23"/>
      <c r="GP635" s="23"/>
      <c r="GQ635" s="23"/>
      <c r="GR635" s="23"/>
      <c r="GS635" s="23"/>
      <c r="GT635" s="23"/>
      <c r="GU635" s="23"/>
      <c r="GV635" s="23"/>
      <c r="GW635" s="23"/>
      <c r="GX635" s="23"/>
      <c r="GY635" s="23"/>
      <c r="GZ635" s="23"/>
      <c r="HA635" s="23"/>
      <c r="HB635" s="23"/>
      <c r="HC635" s="23"/>
      <c r="HD635" s="23"/>
      <c r="HE635" s="23"/>
      <c r="HF635" s="23"/>
      <c r="HG635" s="23"/>
      <c r="HH635" s="23"/>
      <c r="HI635" s="23"/>
      <c r="HJ635" s="23"/>
      <c r="HK635" s="23"/>
    </row>
    <row r="636" spans="1:219" ht="13.9" customHeight="1">
      <c r="A636" s="392"/>
      <c r="B636" s="160"/>
      <c r="C636" s="161"/>
      <c r="D636" s="161"/>
      <c r="E636" s="255"/>
      <c r="F636" s="396">
        <v>0</v>
      </c>
      <c r="G636" s="181"/>
      <c r="H636" s="186"/>
      <c r="I636" s="162"/>
      <c r="J636" s="163"/>
      <c r="K636" s="164"/>
      <c r="L636" s="164"/>
      <c r="M636" s="187"/>
      <c r="N636" s="458"/>
      <c r="O636" s="463"/>
      <c r="P636" s="190"/>
      <c r="Q636" s="165"/>
      <c r="R636" s="166"/>
      <c r="S636" s="191"/>
      <c r="T636" s="195"/>
      <c r="U636" s="167"/>
      <c r="V636" s="196"/>
      <c r="W636" s="199">
        <f t="shared" si="128"/>
        <v>0</v>
      </c>
      <c r="X636" s="344">
        <f>IF(G636&gt;0,HLOOKUP(C636,'Utility Allowances'!$O$33:$S$34,2),0)</f>
        <v>0</v>
      </c>
      <c r="Y636" s="345">
        <f t="shared" si="129"/>
        <v>0</v>
      </c>
      <c r="Z636" s="168">
        <f t="shared" si="130"/>
        <v>0</v>
      </c>
      <c r="AA636" s="346">
        <f t="shared" si="131"/>
        <v>0</v>
      </c>
      <c r="AB636" s="344">
        <f>IF(Y636&gt;0,VLOOKUP($Y636,'Reference Data 2'!$B$7:$C$71,2),0)</f>
        <v>0</v>
      </c>
      <c r="AC636" s="347">
        <f t="shared" si="132"/>
        <v>0</v>
      </c>
      <c r="AD636" s="348">
        <f t="shared" si="133"/>
        <v>0</v>
      </c>
      <c r="AE636" s="349">
        <f>IF(Y636&gt;0,VLOOKUP($Y636,'Reference Data 2'!$B$9:$D$71,3),0)</f>
        <v>0</v>
      </c>
      <c r="AF636" s="347">
        <f t="shared" si="134"/>
        <v>0</v>
      </c>
      <c r="AG636" s="346">
        <f t="shared" si="135"/>
        <v>0</v>
      </c>
      <c r="AH636" s="350">
        <f t="shared" si="136"/>
        <v>0</v>
      </c>
      <c r="AI636" s="351">
        <f t="shared" si="137"/>
        <v>0</v>
      </c>
      <c r="AJ636" s="352">
        <f t="shared" si="138"/>
        <v>0</v>
      </c>
      <c r="AK636" s="349">
        <f>IF(AA636&gt;0,VLOOKUP(C636,'Reference Data 1'!$N$13:$O$17,2),0)</f>
        <v>0</v>
      </c>
      <c r="AL636" s="346">
        <f t="shared" si="139"/>
        <v>0</v>
      </c>
      <c r="AM636" s="353">
        <f t="shared" si="140"/>
        <v>0</v>
      </c>
      <c r="AN636" s="354">
        <f t="shared" si="141"/>
        <v>0</v>
      </c>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c r="DN636" s="23"/>
      <c r="DO636" s="23"/>
      <c r="DP636" s="23"/>
      <c r="DQ636" s="23"/>
      <c r="DR636" s="23"/>
      <c r="DS636" s="23"/>
      <c r="DT636" s="23"/>
      <c r="DU636" s="23"/>
      <c r="DV636" s="23"/>
      <c r="DW636" s="23"/>
      <c r="DX636" s="23"/>
      <c r="DY636" s="23"/>
      <c r="DZ636" s="23"/>
      <c r="EA636" s="23"/>
      <c r="EB636" s="23"/>
      <c r="EC636" s="23"/>
      <c r="ED636" s="23"/>
      <c r="EE636" s="23"/>
      <c r="EF636" s="23"/>
      <c r="EG636" s="23"/>
      <c r="EH636" s="23"/>
      <c r="EI636" s="23"/>
      <c r="EJ636" s="23"/>
      <c r="EK636" s="23"/>
      <c r="EL636" s="23"/>
      <c r="EM636" s="23"/>
      <c r="EN636" s="23"/>
      <c r="EO636" s="23"/>
      <c r="EP636" s="23"/>
      <c r="EQ636" s="23"/>
      <c r="ER636" s="23"/>
      <c r="ES636" s="23"/>
      <c r="ET636" s="23"/>
      <c r="EU636" s="23"/>
      <c r="EV636" s="23"/>
      <c r="EW636" s="23"/>
      <c r="EX636" s="23"/>
      <c r="EY636" s="23"/>
      <c r="EZ636" s="23"/>
      <c r="FA636" s="23"/>
      <c r="FB636" s="23"/>
      <c r="FC636" s="23"/>
      <c r="FD636" s="23"/>
      <c r="FE636" s="23"/>
      <c r="FF636" s="23"/>
      <c r="FG636" s="23"/>
      <c r="FH636" s="23"/>
      <c r="FI636" s="23"/>
      <c r="FJ636" s="23"/>
      <c r="FK636" s="23"/>
      <c r="FL636" s="23"/>
      <c r="FM636" s="23"/>
      <c r="FN636" s="23"/>
      <c r="FO636" s="23"/>
      <c r="FP636" s="23"/>
      <c r="FQ636" s="23"/>
      <c r="FR636" s="23"/>
      <c r="FS636" s="23"/>
      <c r="FT636" s="23"/>
      <c r="FU636" s="23"/>
      <c r="FV636" s="23"/>
      <c r="FW636" s="23"/>
      <c r="FX636" s="23"/>
      <c r="FY636" s="23"/>
      <c r="FZ636" s="23"/>
      <c r="GA636" s="23"/>
      <c r="GB636" s="23"/>
      <c r="GC636" s="23"/>
      <c r="GD636" s="23"/>
      <c r="GE636" s="23"/>
      <c r="GF636" s="23"/>
      <c r="GG636" s="23"/>
      <c r="GH636" s="23"/>
      <c r="GI636" s="23"/>
      <c r="GJ636" s="23"/>
      <c r="GK636" s="23"/>
      <c r="GL636" s="23"/>
      <c r="GM636" s="23"/>
      <c r="GN636" s="23"/>
      <c r="GO636" s="23"/>
      <c r="GP636" s="23"/>
      <c r="GQ636" s="23"/>
      <c r="GR636" s="23"/>
      <c r="GS636" s="23"/>
      <c r="GT636" s="23"/>
      <c r="GU636" s="23"/>
      <c r="GV636" s="23"/>
      <c r="GW636" s="23"/>
      <c r="GX636" s="23"/>
      <c r="GY636" s="23"/>
      <c r="GZ636" s="23"/>
      <c r="HA636" s="23"/>
      <c r="HB636" s="23"/>
      <c r="HC636" s="23"/>
      <c r="HD636" s="23"/>
      <c r="HE636" s="23"/>
      <c r="HF636" s="23"/>
      <c r="HG636" s="23"/>
      <c r="HH636" s="23"/>
      <c r="HI636" s="23"/>
      <c r="HJ636" s="23"/>
      <c r="HK636" s="23"/>
    </row>
    <row r="637" spans="1:219" ht="13.9" customHeight="1">
      <c r="A637" s="392"/>
      <c r="B637" s="160"/>
      <c r="C637" s="161"/>
      <c r="D637" s="161"/>
      <c r="E637" s="255"/>
      <c r="F637" s="396">
        <v>0</v>
      </c>
      <c r="G637" s="181"/>
      <c r="H637" s="186"/>
      <c r="I637" s="162"/>
      <c r="J637" s="163"/>
      <c r="K637" s="164"/>
      <c r="L637" s="164"/>
      <c r="M637" s="187"/>
      <c r="N637" s="458"/>
      <c r="O637" s="463"/>
      <c r="P637" s="190"/>
      <c r="Q637" s="165"/>
      <c r="R637" s="166"/>
      <c r="S637" s="191"/>
      <c r="T637" s="195"/>
      <c r="U637" s="167"/>
      <c r="V637" s="196"/>
      <c r="W637" s="199">
        <f t="shared" si="128"/>
        <v>0</v>
      </c>
      <c r="X637" s="344">
        <f>IF(G637&gt;0,HLOOKUP(C637,'Utility Allowances'!$O$33:$S$34,2),0)</f>
        <v>0</v>
      </c>
      <c r="Y637" s="345">
        <f t="shared" si="129"/>
        <v>0</v>
      </c>
      <c r="Z637" s="168">
        <f t="shared" si="130"/>
        <v>0</v>
      </c>
      <c r="AA637" s="346">
        <f t="shared" si="131"/>
        <v>0</v>
      </c>
      <c r="AB637" s="344">
        <f>IF(Y637&gt;0,VLOOKUP($Y637,'Reference Data 2'!$B$7:$C$71,2),0)</f>
        <v>0</v>
      </c>
      <c r="AC637" s="347">
        <f t="shared" si="132"/>
        <v>0</v>
      </c>
      <c r="AD637" s="348">
        <f t="shared" si="133"/>
        <v>0</v>
      </c>
      <c r="AE637" s="349">
        <f>IF(Y637&gt;0,VLOOKUP($Y637,'Reference Data 2'!$B$9:$D$71,3),0)</f>
        <v>0</v>
      </c>
      <c r="AF637" s="347">
        <f t="shared" si="134"/>
        <v>0</v>
      </c>
      <c r="AG637" s="346">
        <f t="shared" si="135"/>
        <v>0</v>
      </c>
      <c r="AH637" s="350">
        <f t="shared" si="136"/>
        <v>0</v>
      </c>
      <c r="AI637" s="351">
        <f t="shared" si="137"/>
        <v>0</v>
      </c>
      <c r="AJ637" s="352">
        <f t="shared" si="138"/>
        <v>0</v>
      </c>
      <c r="AK637" s="349">
        <f>IF(AA637&gt;0,VLOOKUP(C637,'Reference Data 1'!$N$13:$O$17,2),0)</f>
        <v>0</v>
      </c>
      <c r="AL637" s="346">
        <f t="shared" si="139"/>
        <v>0</v>
      </c>
      <c r="AM637" s="353">
        <f t="shared" si="140"/>
        <v>0</v>
      </c>
      <c r="AN637" s="354">
        <f t="shared" si="141"/>
        <v>0</v>
      </c>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c r="BO637" s="23"/>
      <c r="BP637" s="23"/>
      <c r="BQ637" s="23"/>
      <c r="BR637" s="23"/>
      <c r="BS637" s="23"/>
      <c r="BT637" s="23"/>
      <c r="BU637" s="23"/>
      <c r="BV637" s="23"/>
      <c r="BW637" s="23"/>
      <c r="BX637" s="23"/>
      <c r="BY637" s="23"/>
      <c r="BZ637" s="23"/>
      <c r="CA637" s="23"/>
      <c r="CB637" s="23"/>
      <c r="CC637" s="23"/>
      <c r="CD637" s="23"/>
      <c r="CE637" s="23"/>
      <c r="CF637" s="23"/>
      <c r="CG637" s="23"/>
      <c r="CH637" s="23"/>
      <c r="CI637" s="23"/>
      <c r="CJ637" s="23"/>
      <c r="CK637" s="23"/>
      <c r="CL637" s="23"/>
      <c r="CM637" s="23"/>
      <c r="CN637" s="23"/>
      <c r="CO637" s="23"/>
      <c r="CP637" s="23"/>
      <c r="CQ637" s="23"/>
      <c r="CR637" s="23"/>
      <c r="CS637" s="23"/>
      <c r="CT637" s="23"/>
      <c r="CU637" s="23"/>
      <c r="CV637" s="23"/>
      <c r="CW637" s="23"/>
      <c r="CX637" s="23"/>
      <c r="CY637" s="23"/>
      <c r="CZ637" s="23"/>
      <c r="DA637" s="23"/>
      <c r="DB637" s="23"/>
      <c r="DC637" s="23"/>
      <c r="DD637" s="23"/>
      <c r="DE637" s="23"/>
      <c r="DF637" s="23"/>
      <c r="DG637" s="23"/>
      <c r="DH637" s="23"/>
      <c r="DI637" s="23"/>
      <c r="DJ637" s="23"/>
      <c r="DK637" s="23"/>
      <c r="DL637" s="23"/>
      <c r="DM637" s="23"/>
      <c r="DN637" s="23"/>
      <c r="DO637" s="23"/>
      <c r="DP637" s="23"/>
      <c r="DQ637" s="23"/>
      <c r="DR637" s="23"/>
      <c r="DS637" s="23"/>
      <c r="DT637" s="23"/>
      <c r="DU637" s="23"/>
      <c r="DV637" s="23"/>
      <c r="DW637" s="23"/>
      <c r="DX637" s="23"/>
      <c r="DY637" s="23"/>
      <c r="DZ637" s="23"/>
      <c r="EA637" s="23"/>
      <c r="EB637" s="23"/>
      <c r="EC637" s="23"/>
      <c r="ED637" s="23"/>
      <c r="EE637" s="23"/>
      <c r="EF637" s="23"/>
      <c r="EG637" s="23"/>
      <c r="EH637" s="23"/>
      <c r="EI637" s="23"/>
      <c r="EJ637" s="23"/>
      <c r="EK637" s="23"/>
      <c r="EL637" s="23"/>
      <c r="EM637" s="23"/>
      <c r="EN637" s="23"/>
      <c r="EO637" s="23"/>
      <c r="EP637" s="23"/>
      <c r="EQ637" s="23"/>
      <c r="ER637" s="23"/>
      <c r="ES637" s="23"/>
      <c r="ET637" s="23"/>
      <c r="EU637" s="23"/>
      <c r="EV637" s="23"/>
      <c r="EW637" s="23"/>
      <c r="EX637" s="23"/>
      <c r="EY637" s="23"/>
      <c r="EZ637" s="23"/>
      <c r="FA637" s="23"/>
      <c r="FB637" s="23"/>
      <c r="FC637" s="23"/>
      <c r="FD637" s="23"/>
      <c r="FE637" s="23"/>
      <c r="FF637" s="23"/>
      <c r="FG637" s="23"/>
      <c r="FH637" s="23"/>
      <c r="FI637" s="23"/>
      <c r="FJ637" s="23"/>
      <c r="FK637" s="23"/>
      <c r="FL637" s="23"/>
      <c r="FM637" s="23"/>
      <c r="FN637" s="23"/>
      <c r="FO637" s="23"/>
      <c r="FP637" s="23"/>
      <c r="FQ637" s="23"/>
      <c r="FR637" s="23"/>
      <c r="FS637" s="23"/>
      <c r="FT637" s="23"/>
      <c r="FU637" s="23"/>
      <c r="FV637" s="23"/>
      <c r="FW637" s="23"/>
      <c r="FX637" s="23"/>
      <c r="FY637" s="23"/>
      <c r="FZ637" s="23"/>
      <c r="GA637" s="23"/>
      <c r="GB637" s="23"/>
      <c r="GC637" s="23"/>
      <c r="GD637" s="23"/>
      <c r="GE637" s="23"/>
      <c r="GF637" s="23"/>
      <c r="GG637" s="23"/>
      <c r="GH637" s="23"/>
      <c r="GI637" s="23"/>
      <c r="GJ637" s="23"/>
      <c r="GK637" s="23"/>
      <c r="GL637" s="23"/>
      <c r="GM637" s="23"/>
      <c r="GN637" s="23"/>
      <c r="GO637" s="23"/>
      <c r="GP637" s="23"/>
      <c r="GQ637" s="23"/>
      <c r="GR637" s="23"/>
      <c r="GS637" s="23"/>
      <c r="GT637" s="23"/>
      <c r="GU637" s="23"/>
      <c r="GV637" s="23"/>
      <c r="GW637" s="23"/>
      <c r="GX637" s="23"/>
      <c r="GY637" s="23"/>
      <c r="GZ637" s="23"/>
      <c r="HA637" s="23"/>
      <c r="HB637" s="23"/>
      <c r="HC637" s="23"/>
      <c r="HD637" s="23"/>
      <c r="HE637" s="23"/>
      <c r="HF637" s="23"/>
      <c r="HG637" s="23"/>
      <c r="HH637" s="23"/>
      <c r="HI637" s="23"/>
      <c r="HJ637" s="23"/>
      <c r="HK637" s="23"/>
    </row>
    <row r="638" spans="1:219" ht="13.9" customHeight="1">
      <c r="A638" s="392"/>
      <c r="B638" s="160"/>
      <c r="C638" s="161"/>
      <c r="D638" s="161"/>
      <c r="E638" s="255"/>
      <c r="F638" s="396">
        <v>0</v>
      </c>
      <c r="G638" s="181"/>
      <c r="H638" s="186"/>
      <c r="I638" s="162"/>
      <c r="J638" s="163"/>
      <c r="K638" s="164"/>
      <c r="L638" s="164"/>
      <c r="M638" s="187"/>
      <c r="N638" s="458"/>
      <c r="O638" s="463"/>
      <c r="P638" s="190"/>
      <c r="Q638" s="165"/>
      <c r="R638" s="166"/>
      <c r="S638" s="191"/>
      <c r="T638" s="195"/>
      <c r="U638" s="167"/>
      <c r="V638" s="196"/>
      <c r="W638" s="199">
        <f t="shared" si="128"/>
        <v>0</v>
      </c>
      <c r="X638" s="344">
        <f>IF(G638&gt;0,HLOOKUP(C638,'Utility Allowances'!$O$33:$S$34,2),0)</f>
        <v>0</v>
      </c>
      <c r="Y638" s="345">
        <f t="shared" si="129"/>
        <v>0</v>
      </c>
      <c r="Z638" s="168">
        <f t="shared" si="130"/>
        <v>0</v>
      </c>
      <c r="AA638" s="346">
        <f t="shared" si="131"/>
        <v>0</v>
      </c>
      <c r="AB638" s="344">
        <f>IF(Y638&gt;0,VLOOKUP($Y638,'Reference Data 2'!$B$7:$C$71,2),0)</f>
        <v>0</v>
      </c>
      <c r="AC638" s="347">
        <f t="shared" si="132"/>
        <v>0</v>
      </c>
      <c r="AD638" s="348">
        <f t="shared" si="133"/>
        <v>0</v>
      </c>
      <c r="AE638" s="349">
        <f>IF(Y638&gt;0,VLOOKUP($Y638,'Reference Data 2'!$B$9:$D$71,3),0)</f>
        <v>0</v>
      </c>
      <c r="AF638" s="347">
        <f t="shared" si="134"/>
        <v>0</v>
      </c>
      <c r="AG638" s="346">
        <f t="shared" si="135"/>
        <v>0</v>
      </c>
      <c r="AH638" s="350">
        <f t="shared" si="136"/>
        <v>0</v>
      </c>
      <c r="AI638" s="351">
        <f t="shared" si="137"/>
        <v>0</v>
      </c>
      <c r="AJ638" s="352">
        <f t="shared" si="138"/>
        <v>0</v>
      </c>
      <c r="AK638" s="349">
        <f>IF(AA638&gt;0,VLOOKUP(C638,'Reference Data 1'!$N$13:$O$17,2),0)</f>
        <v>0</v>
      </c>
      <c r="AL638" s="346">
        <f t="shared" si="139"/>
        <v>0</v>
      </c>
      <c r="AM638" s="353">
        <f t="shared" si="140"/>
        <v>0</v>
      </c>
      <c r="AN638" s="354">
        <f t="shared" si="141"/>
        <v>0</v>
      </c>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c r="BO638" s="23"/>
      <c r="BP638" s="23"/>
      <c r="BQ638" s="23"/>
      <c r="BR638" s="23"/>
      <c r="BS638" s="23"/>
      <c r="BT638" s="23"/>
      <c r="BU638" s="23"/>
      <c r="BV638" s="23"/>
      <c r="BW638" s="23"/>
      <c r="BX638" s="23"/>
      <c r="BY638" s="23"/>
      <c r="BZ638" s="23"/>
      <c r="CA638" s="23"/>
      <c r="CB638" s="23"/>
      <c r="CC638" s="23"/>
      <c r="CD638" s="23"/>
      <c r="CE638" s="23"/>
      <c r="CF638" s="23"/>
      <c r="CG638" s="23"/>
      <c r="CH638" s="23"/>
      <c r="CI638" s="23"/>
      <c r="CJ638" s="23"/>
      <c r="CK638" s="23"/>
      <c r="CL638" s="23"/>
      <c r="CM638" s="23"/>
      <c r="CN638" s="23"/>
      <c r="CO638" s="23"/>
      <c r="CP638" s="23"/>
      <c r="CQ638" s="23"/>
      <c r="CR638" s="23"/>
      <c r="CS638" s="23"/>
      <c r="CT638" s="23"/>
      <c r="CU638" s="23"/>
      <c r="CV638" s="23"/>
      <c r="CW638" s="23"/>
      <c r="CX638" s="23"/>
      <c r="CY638" s="23"/>
      <c r="CZ638" s="23"/>
      <c r="DA638" s="23"/>
      <c r="DB638" s="23"/>
      <c r="DC638" s="23"/>
      <c r="DD638" s="23"/>
      <c r="DE638" s="23"/>
      <c r="DF638" s="23"/>
      <c r="DG638" s="23"/>
      <c r="DH638" s="23"/>
      <c r="DI638" s="23"/>
      <c r="DJ638" s="23"/>
      <c r="DK638" s="23"/>
      <c r="DL638" s="23"/>
      <c r="DM638" s="23"/>
      <c r="DN638" s="23"/>
      <c r="DO638" s="23"/>
      <c r="DP638" s="23"/>
      <c r="DQ638" s="23"/>
      <c r="DR638" s="23"/>
      <c r="DS638" s="23"/>
      <c r="DT638" s="23"/>
      <c r="DU638" s="23"/>
      <c r="DV638" s="23"/>
      <c r="DW638" s="23"/>
      <c r="DX638" s="23"/>
      <c r="DY638" s="23"/>
      <c r="DZ638" s="23"/>
      <c r="EA638" s="23"/>
      <c r="EB638" s="23"/>
      <c r="EC638" s="23"/>
      <c r="ED638" s="23"/>
      <c r="EE638" s="23"/>
      <c r="EF638" s="23"/>
      <c r="EG638" s="23"/>
      <c r="EH638" s="23"/>
      <c r="EI638" s="23"/>
      <c r="EJ638" s="23"/>
      <c r="EK638" s="23"/>
      <c r="EL638" s="23"/>
      <c r="EM638" s="23"/>
      <c r="EN638" s="23"/>
      <c r="EO638" s="23"/>
      <c r="EP638" s="23"/>
      <c r="EQ638" s="23"/>
      <c r="ER638" s="23"/>
      <c r="ES638" s="23"/>
      <c r="ET638" s="23"/>
      <c r="EU638" s="23"/>
      <c r="EV638" s="23"/>
      <c r="EW638" s="23"/>
      <c r="EX638" s="23"/>
      <c r="EY638" s="23"/>
      <c r="EZ638" s="23"/>
      <c r="FA638" s="23"/>
      <c r="FB638" s="23"/>
      <c r="FC638" s="23"/>
      <c r="FD638" s="23"/>
      <c r="FE638" s="23"/>
      <c r="FF638" s="23"/>
      <c r="FG638" s="23"/>
      <c r="FH638" s="23"/>
      <c r="FI638" s="23"/>
      <c r="FJ638" s="23"/>
      <c r="FK638" s="23"/>
      <c r="FL638" s="23"/>
      <c r="FM638" s="23"/>
      <c r="FN638" s="23"/>
      <c r="FO638" s="23"/>
      <c r="FP638" s="23"/>
      <c r="FQ638" s="23"/>
      <c r="FR638" s="23"/>
      <c r="FS638" s="23"/>
      <c r="FT638" s="23"/>
      <c r="FU638" s="23"/>
      <c r="FV638" s="23"/>
      <c r="FW638" s="23"/>
      <c r="FX638" s="23"/>
      <c r="FY638" s="23"/>
      <c r="FZ638" s="23"/>
      <c r="GA638" s="23"/>
      <c r="GB638" s="23"/>
      <c r="GC638" s="23"/>
      <c r="GD638" s="23"/>
      <c r="GE638" s="23"/>
      <c r="GF638" s="23"/>
      <c r="GG638" s="23"/>
      <c r="GH638" s="23"/>
      <c r="GI638" s="23"/>
      <c r="GJ638" s="23"/>
      <c r="GK638" s="23"/>
      <c r="GL638" s="23"/>
      <c r="GM638" s="23"/>
      <c r="GN638" s="23"/>
      <c r="GO638" s="23"/>
      <c r="GP638" s="23"/>
      <c r="GQ638" s="23"/>
      <c r="GR638" s="23"/>
      <c r="GS638" s="23"/>
      <c r="GT638" s="23"/>
      <c r="GU638" s="23"/>
      <c r="GV638" s="23"/>
      <c r="GW638" s="23"/>
      <c r="GX638" s="23"/>
      <c r="GY638" s="23"/>
      <c r="GZ638" s="23"/>
      <c r="HA638" s="23"/>
      <c r="HB638" s="23"/>
      <c r="HC638" s="23"/>
      <c r="HD638" s="23"/>
      <c r="HE638" s="23"/>
      <c r="HF638" s="23"/>
      <c r="HG638" s="23"/>
      <c r="HH638" s="23"/>
      <c r="HI638" s="23"/>
      <c r="HJ638" s="23"/>
      <c r="HK638" s="23"/>
    </row>
    <row r="639" spans="1:219" ht="13.9" customHeight="1">
      <c r="A639" s="392"/>
      <c r="B639" s="160"/>
      <c r="C639" s="161"/>
      <c r="D639" s="161"/>
      <c r="E639" s="255"/>
      <c r="F639" s="396">
        <v>0</v>
      </c>
      <c r="G639" s="181"/>
      <c r="H639" s="186"/>
      <c r="I639" s="162"/>
      <c r="J639" s="163"/>
      <c r="K639" s="164"/>
      <c r="L639" s="164"/>
      <c r="M639" s="187"/>
      <c r="N639" s="458"/>
      <c r="O639" s="463"/>
      <c r="P639" s="190"/>
      <c r="Q639" s="165"/>
      <c r="R639" s="166"/>
      <c r="S639" s="191"/>
      <c r="T639" s="195"/>
      <c r="U639" s="167"/>
      <c r="V639" s="196"/>
      <c r="W639" s="199">
        <f t="shared" si="128"/>
        <v>0</v>
      </c>
      <c r="X639" s="344">
        <f>IF(G639&gt;0,HLOOKUP(C639,'Utility Allowances'!$O$33:$S$34,2),0)</f>
        <v>0</v>
      </c>
      <c r="Y639" s="345">
        <f t="shared" si="129"/>
        <v>0</v>
      </c>
      <c r="Z639" s="168">
        <f t="shared" si="130"/>
        <v>0</v>
      </c>
      <c r="AA639" s="346">
        <f t="shared" si="131"/>
        <v>0</v>
      </c>
      <c r="AB639" s="344">
        <f>IF(Y639&gt;0,VLOOKUP($Y639,'Reference Data 2'!$B$7:$C$71,2),0)</f>
        <v>0</v>
      </c>
      <c r="AC639" s="347">
        <f t="shared" si="132"/>
        <v>0</v>
      </c>
      <c r="AD639" s="348">
        <f t="shared" si="133"/>
        <v>0</v>
      </c>
      <c r="AE639" s="349">
        <f>IF(Y639&gt;0,VLOOKUP($Y639,'Reference Data 2'!$B$9:$D$71,3),0)</f>
        <v>0</v>
      </c>
      <c r="AF639" s="347">
        <f t="shared" si="134"/>
        <v>0</v>
      </c>
      <c r="AG639" s="346">
        <f t="shared" si="135"/>
        <v>0</v>
      </c>
      <c r="AH639" s="350">
        <f t="shared" si="136"/>
        <v>0</v>
      </c>
      <c r="AI639" s="351">
        <f t="shared" si="137"/>
        <v>0</v>
      </c>
      <c r="AJ639" s="352">
        <f t="shared" si="138"/>
        <v>0</v>
      </c>
      <c r="AK639" s="349">
        <f>IF(AA639&gt;0,VLOOKUP(C639,'Reference Data 1'!$N$13:$O$17,2),0)</f>
        <v>0</v>
      </c>
      <c r="AL639" s="346">
        <f t="shared" si="139"/>
        <v>0</v>
      </c>
      <c r="AM639" s="353">
        <f t="shared" si="140"/>
        <v>0</v>
      </c>
      <c r="AN639" s="354">
        <f t="shared" si="141"/>
        <v>0</v>
      </c>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c r="BO639" s="23"/>
      <c r="BP639" s="23"/>
      <c r="BQ639" s="23"/>
      <c r="BR639" s="23"/>
      <c r="BS639" s="23"/>
      <c r="BT639" s="23"/>
      <c r="BU639" s="23"/>
      <c r="BV639" s="23"/>
      <c r="BW639" s="23"/>
      <c r="BX639" s="23"/>
      <c r="BY639" s="23"/>
      <c r="BZ639" s="23"/>
      <c r="CA639" s="23"/>
      <c r="CB639" s="23"/>
      <c r="CC639" s="23"/>
      <c r="CD639" s="23"/>
      <c r="CE639" s="23"/>
      <c r="CF639" s="23"/>
      <c r="CG639" s="23"/>
      <c r="CH639" s="23"/>
      <c r="CI639" s="23"/>
      <c r="CJ639" s="23"/>
      <c r="CK639" s="23"/>
      <c r="CL639" s="23"/>
      <c r="CM639" s="23"/>
      <c r="CN639" s="23"/>
      <c r="CO639" s="23"/>
      <c r="CP639" s="23"/>
      <c r="CQ639" s="23"/>
      <c r="CR639" s="23"/>
      <c r="CS639" s="23"/>
      <c r="CT639" s="23"/>
      <c r="CU639" s="23"/>
      <c r="CV639" s="23"/>
      <c r="CW639" s="23"/>
      <c r="CX639" s="23"/>
      <c r="CY639" s="23"/>
      <c r="CZ639" s="23"/>
      <c r="DA639" s="23"/>
      <c r="DB639" s="23"/>
      <c r="DC639" s="23"/>
      <c r="DD639" s="23"/>
      <c r="DE639" s="23"/>
      <c r="DF639" s="23"/>
      <c r="DG639" s="23"/>
      <c r="DH639" s="23"/>
      <c r="DI639" s="23"/>
      <c r="DJ639" s="23"/>
      <c r="DK639" s="23"/>
      <c r="DL639" s="23"/>
      <c r="DM639" s="23"/>
      <c r="DN639" s="23"/>
      <c r="DO639" s="23"/>
      <c r="DP639" s="23"/>
      <c r="DQ639" s="23"/>
      <c r="DR639" s="23"/>
      <c r="DS639" s="23"/>
      <c r="DT639" s="23"/>
      <c r="DU639" s="23"/>
      <c r="DV639" s="23"/>
      <c r="DW639" s="23"/>
      <c r="DX639" s="23"/>
      <c r="DY639" s="23"/>
      <c r="DZ639" s="23"/>
      <c r="EA639" s="23"/>
      <c r="EB639" s="23"/>
      <c r="EC639" s="23"/>
      <c r="ED639" s="23"/>
      <c r="EE639" s="23"/>
      <c r="EF639" s="23"/>
      <c r="EG639" s="23"/>
      <c r="EH639" s="23"/>
      <c r="EI639" s="23"/>
      <c r="EJ639" s="23"/>
      <c r="EK639" s="23"/>
      <c r="EL639" s="23"/>
      <c r="EM639" s="23"/>
      <c r="EN639" s="23"/>
      <c r="EO639" s="23"/>
      <c r="EP639" s="23"/>
      <c r="EQ639" s="23"/>
      <c r="ER639" s="23"/>
      <c r="ES639" s="23"/>
      <c r="ET639" s="23"/>
      <c r="EU639" s="23"/>
      <c r="EV639" s="23"/>
      <c r="EW639" s="23"/>
      <c r="EX639" s="23"/>
      <c r="EY639" s="23"/>
      <c r="EZ639" s="23"/>
      <c r="FA639" s="23"/>
      <c r="FB639" s="23"/>
      <c r="FC639" s="23"/>
      <c r="FD639" s="23"/>
      <c r="FE639" s="23"/>
      <c r="FF639" s="23"/>
      <c r="FG639" s="23"/>
      <c r="FH639" s="23"/>
      <c r="FI639" s="23"/>
      <c r="FJ639" s="23"/>
      <c r="FK639" s="23"/>
      <c r="FL639" s="23"/>
      <c r="FM639" s="23"/>
      <c r="FN639" s="23"/>
      <c r="FO639" s="23"/>
      <c r="FP639" s="23"/>
      <c r="FQ639" s="23"/>
      <c r="FR639" s="23"/>
      <c r="FS639" s="23"/>
      <c r="FT639" s="23"/>
      <c r="FU639" s="23"/>
      <c r="FV639" s="23"/>
      <c r="FW639" s="23"/>
      <c r="FX639" s="23"/>
      <c r="FY639" s="23"/>
      <c r="FZ639" s="23"/>
      <c r="GA639" s="23"/>
      <c r="GB639" s="23"/>
      <c r="GC639" s="23"/>
      <c r="GD639" s="23"/>
      <c r="GE639" s="23"/>
      <c r="GF639" s="23"/>
      <c r="GG639" s="23"/>
      <c r="GH639" s="23"/>
      <c r="GI639" s="23"/>
      <c r="GJ639" s="23"/>
      <c r="GK639" s="23"/>
      <c r="GL639" s="23"/>
      <c r="GM639" s="23"/>
      <c r="GN639" s="23"/>
      <c r="GO639" s="23"/>
      <c r="GP639" s="23"/>
      <c r="GQ639" s="23"/>
      <c r="GR639" s="23"/>
      <c r="GS639" s="23"/>
      <c r="GT639" s="23"/>
      <c r="GU639" s="23"/>
      <c r="GV639" s="23"/>
      <c r="GW639" s="23"/>
      <c r="GX639" s="23"/>
      <c r="GY639" s="23"/>
      <c r="GZ639" s="23"/>
      <c r="HA639" s="23"/>
      <c r="HB639" s="23"/>
      <c r="HC639" s="23"/>
      <c r="HD639" s="23"/>
      <c r="HE639" s="23"/>
      <c r="HF639" s="23"/>
      <c r="HG639" s="23"/>
      <c r="HH639" s="23"/>
      <c r="HI639" s="23"/>
      <c r="HJ639" s="23"/>
      <c r="HK639" s="23"/>
    </row>
    <row r="640" spans="1:219" ht="13.9" customHeight="1">
      <c r="A640" s="392"/>
      <c r="B640" s="160"/>
      <c r="C640" s="161"/>
      <c r="D640" s="161"/>
      <c r="E640" s="255"/>
      <c r="F640" s="396">
        <v>0</v>
      </c>
      <c r="G640" s="181"/>
      <c r="H640" s="186"/>
      <c r="I640" s="162"/>
      <c r="J640" s="163"/>
      <c r="K640" s="164"/>
      <c r="L640" s="164"/>
      <c r="M640" s="187"/>
      <c r="N640" s="458"/>
      <c r="O640" s="463"/>
      <c r="P640" s="190"/>
      <c r="Q640" s="165"/>
      <c r="R640" s="166"/>
      <c r="S640" s="191"/>
      <c r="T640" s="195"/>
      <c r="U640" s="167"/>
      <c r="V640" s="196"/>
      <c r="W640" s="199">
        <f t="shared" si="128"/>
        <v>0</v>
      </c>
      <c r="X640" s="344">
        <f>IF(G640&gt;0,HLOOKUP(C640,'Utility Allowances'!$O$33:$S$34,2),0)</f>
        <v>0</v>
      </c>
      <c r="Y640" s="345">
        <f t="shared" si="129"/>
        <v>0</v>
      </c>
      <c r="Z640" s="168">
        <f t="shared" si="130"/>
        <v>0</v>
      </c>
      <c r="AA640" s="346">
        <f t="shared" si="131"/>
        <v>0</v>
      </c>
      <c r="AB640" s="344">
        <f>IF(Y640&gt;0,VLOOKUP($Y640,'Reference Data 2'!$B$7:$C$71,2),0)</f>
        <v>0</v>
      </c>
      <c r="AC640" s="347">
        <f t="shared" si="132"/>
        <v>0</v>
      </c>
      <c r="AD640" s="348">
        <f t="shared" si="133"/>
        <v>0</v>
      </c>
      <c r="AE640" s="349">
        <f>IF(Y640&gt;0,VLOOKUP($Y640,'Reference Data 2'!$B$9:$D$71,3),0)</f>
        <v>0</v>
      </c>
      <c r="AF640" s="347">
        <f t="shared" si="134"/>
        <v>0</v>
      </c>
      <c r="AG640" s="346">
        <f t="shared" si="135"/>
        <v>0</v>
      </c>
      <c r="AH640" s="350">
        <f t="shared" si="136"/>
        <v>0</v>
      </c>
      <c r="AI640" s="351">
        <f t="shared" si="137"/>
        <v>0</v>
      </c>
      <c r="AJ640" s="352">
        <f t="shared" si="138"/>
        <v>0</v>
      </c>
      <c r="AK640" s="349">
        <f>IF(AA640&gt;0,VLOOKUP(C640,'Reference Data 1'!$N$13:$O$17,2),0)</f>
        <v>0</v>
      </c>
      <c r="AL640" s="346">
        <f t="shared" si="139"/>
        <v>0</v>
      </c>
      <c r="AM640" s="353">
        <f t="shared" si="140"/>
        <v>0</v>
      </c>
      <c r="AN640" s="354">
        <f t="shared" si="141"/>
        <v>0</v>
      </c>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c r="BU640" s="23"/>
      <c r="BV640" s="23"/>
      <c r="BW640" s="23"/>
      <c r="BX640" s="23"/>
      <c r="BY640" s="23"/>
      <c r="BZ640" s="23"/>
      <c r="CA640" s="23"/>
      <c r="CB640" s="23"/>
      <c r="CC640" s="23"/>
      <c r="CD640" s="23"/>
      <c r="CE640" s="23"/>
      <c r="CF640" s="23"/>
      <c r="CG640" s="23"/>
      <c r="CH640" s="23"/>
      <c r="CI640" s="23"/>
      <c r="CJ640" s="23"/>
      <c r="CK640" s="23"/>
      <c r="CL640" s="23"/>
      <c r="CM640" s="23"/>
      <c r="CN640" s="23"/>
      <c r="CO640" s="23"/>
      <c r="CP640" s="23"/>
      <c r="CQ640" s="23"/>
      <c r="CR640" s="23"/>
      <c r="CS640" s="23"/>
      <c r="CT640" s="23"/>
      <c r="CU640" s="23"/>
      <c r="CV640" s="23"/>
      <c r="CW640" s="23"/>
      <c r="CX640" s="23"/>
      <c r="CY640" s="23"/>
      <c r="CZ640" s="23"/>
      <c r="DA640" s="23"/>
      <c r="DB640" s="23"/>
      <c r="DC640" s="23"/>
      <c r="DD640" s="23"/>
      <c r="DE640" s="23"/>
      <c r="DF640" s="23"/>
      <c r="DG640" s="23"/>
      <c r="DH640" s="23"/>
      <c r="DI640" s="23"/>
      <c r="DJ640" s="23"/>
      <c r="DK640" s="23"/>
      <c r="DL640" s="23"/>
      <c r="DM640" s="23"/>
      <c r="DN640" s="23"/>
      <c r="DO640" s="23"/>
      <c r="DP640" s="23"/>
      <c r="DQ640" s="23"/>
      <c r="DR640" s="23"/>
      <c r="DS640" s="23"/>
      <c r="DT640" s="23"/>
      <c r="DU640" s="23"/>
      <c r="DV640" s="23"/>
      <c r="DW640" s="23"/>
      <c r="DX640" s="23"/>
      <c r="DY640" s="23"/>
      <c r="DZ640" s="23"/>
      <c r="EA640" s="23"/>
      <c r="EB640" s="23"/>
      <c r="EC640" s="23"/>
      <c r="ED640" s="23"/>
      <c r="EE640" s="23"/>
      <c r="EF640" s="23"/>
      <c r="EG640" s="23"/>
      <c r="EH640" s="23"/>
      <c r="EI640" s="23"/>
      <c r="EJ640" s="23"/>
      <c r="EK640" s="23"/>
      <c r="EL640" s="23"/>
      <c r="EM640" s="23"/>
      <c r="EN640" s="23"/>
      <c r="EO640" s="23"/>
      <c r="EP640" s="23"/>
      <c r="EQ640" s="23"/>
      <c r="ER640" s="23"/>
      <c r="ES640" s="23"/>
      <c r="ET640" s="23"/>
      <c r="EU640" s="23"/>
      <c r="EV640" s="23"/>
      <c r="EW640" s="23"/>
      <c r="EX640" s="23"/>
      <c r="EY640" s="23"/>
      <c r="EZ640" s="23"/>
      <c r="FA640" s="23"/>
      <c r="FB640" s="23"/>
      <c r="FC640" s="23"/>
      <c r="FD640" s="23"/>
      <c r="FE640" s="23"/>
      <c r="FF640" s="23"/>
      <c r="FG640" s="23"/>
      <c r="FH640" s="23"/>
      <c r="FI640" s="23"/>
      <c r="FJ640" s="23"/>
      <c r="FK640" s="23"/>
      <c r="FL640" s="23"/>
      <c r="FM640" s="23"/>
      <c r="FN640" s="23"/>
      <c r="FO640" s="23"/>
      <c r="FP640" s="23"/>
      <c r="FQ640" s="23"/>
      <c r="FR640" s="23"/>
      <c r="FS640" s="23"/>
      <c r="FT640" s="23"/>
      <c r="FU640" s="23"/>
      <c r="FV640" s="23"/>
      <c r="FW640" s="23"/>
      <c r="FX640" s="23"/>
      <c r="FY640" s="23"/>
      <c r="FZ640" s="23"/>
      <c r="GA640" s="23"/>
      <c r="GB640" s="23"/>
      <c r="GC640" s="23"/>
      <c r="GD640" s="23"/>
      <c r="GE640" s="23"/>
      <c r="GF640" s="23"/>
      <c r="GG640" s="23"/>
      <c r="GH640" s="23"/>
      <c r="GI640" s="23"/>
      <c r="GJ640" s="23"/>
      <c r="GK640" s="23"/>
      <c r="GL640" s="23"/>
      <c r="GM640" s="23"/>
      <c r="GN640" s="23"/>
      <c r="GO640" s="23"/>
      <c r="GP640" s="23"/>
      <c r="GQ640" s="23"/>
      <c r="GR640" s="23"/>
      <c r="GS640" s="23"/>
      <c r="GT640" s="23"/>
      <c r="GU640" s="23"/>
      <c r="GV640" s="23"/>
      <c r="GW640" s="23"/>
      <c r="GX640" s="23"/>
      <c r="GY640" s="23"/>
      <c r="GZ640" s="23"/>
      <c r="HA640" s="23"/>
      <c r="HB640" s="23"/>
      <c r="HC640" s="23"/>
      <c r="HD640" s="23"/>
      <c r="HE640" s="23"/>
      <c r="HF640" s="23"/>
      <c r="HG640" s="23"/>
      <c r="HH640" s="23"/>
      <c r="HI640" s="23"/>
      <c r="HJ640" s="23"/>
      <c r="HK640" s="23"/>
    </row>
    <row r="641" spans="1:219" ht="13.9" customHeight="1">
      <c r="A641" s="392"/>
      <c r="B641" s="160"/>
      <c r="C641" s="161"/>
      <c r="D641" s="161"/>
      <c r="E641" s="255"/>
      <c r="F641" s="396">
        <v>0</v>
      </c>
      <c r="G641" s="181"/>
      <c r="H641" s="186"/>
      <c r="I641" s="162"/>
      <c r="J641" s="163"/>
      <c r="K641" s="164"/>
      <c r="L641" s="164"/>
      <c r="M641" s="187"/>
      <c r="N641" s="458"/>
      <c r="O641" s="463"/>
      <c r="P641" s="190"/>
      <c r="Q641" s="165"/>
      <c r="R641" s="166"/>
      <c r="S641" s="191"/>
      <c r="T641" s="195"/>
      <c r="U641" s="167"/>
      <c r="V641" s="196"/>
      <c r="W641" s="199">
        <f t="shared" si="128"/>
        <v>0</v>
      </c>
      <c r="X641" s="344">
        <f>IF(G641&gt;0,HLOOKUP(C641,'Utility Allowances'!$O$33:$S$34,2),0)</f>
        <v>0</v>
      </c>
      <c r="Y641" s="345">
        <f t="shared" si="129"/>
        <v>0</v>
      </c>
      <c r="Z641" s="168">
        <f t="shared" si="130"/>
        <v>0</v>
      </c>
      <c r="AA641" s="346">
        <f t="shared" si="131"/>
        <v>0</v>
      </c>
      <c r="AB641" s="344">
        <f>IF(Y641&gt;0,VLOOKUP($Y641,'Reference Data 2'!$B$7:$C$71,2),0)</f>
        <v>0</v>
      </c>
      <c r="AC641" s="347">
        <f t="shared" si="132"/>
        <v>0</v>
      </c>
      <c r="AD641" s="348">
        <f t="shared" si="133"/>
        <v>0</v>
      </c>
      <c r="AE641" s="349">
        <f>IF(Y641&gt;0,VLOOKUP($Y641,'Reference Data 2'!$B$9:$D$71,3),0)</f>
        <v>0</v>
      </c>
      <c r="AF641" s="347">
        <f t="shared" si="134"/>
        <v>0</v>
      </c>
      <c r="AG641" s="346">
        <f t="shared" si="135"/>
        <v>0</v>
      </c>
      <c r="AH641" s="350">
        <f t="shared" si="136"/>
        <v>0</v>
      </c>
      <c r="AI641" s="351">
        <f t="shared" si="137"/>
        <v>0</v>
      </c>
      <c r="AJ641" s="352">
        <f t="shared" si="138"/>
        <v>0</v>
      </c>
      <c r="AK641" s="349">
        <f>IF(AA641&gt;0,VLOOKUP(C641,'Reference Data 1'!$N$13:$O$17,2),0)</f>
        <v>0</v>
      </c>
      <c r="AL641" s="346">
        <f t="shared" si="139"/>
        <v>0</v>
      </c>
      <c r="AM641" s="353">
        <f t="shared" si="140"/>
        <v>0</v>
      </c>
      <c r="AN641" s="354">
        <f t="shared" si="141"/>
        <v>0</v>
      </c>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c r="BU641" s="23"/>
      <c r="BV641" s="23"/>
      <c r="BW641" s="23"/>
      <c r="BX641" s="23"/>
      <c r="BY641" s="23"/>
      <c r="BZ641" s="23"/>
      <c r="CA641" s="23"/>
      <c r="CB641" s="23"/>
      <c r="CC641" s="23"/>
      <c r="CD641" s="23"/>
      <c r="CE641" s="23"/>
      <c r="CF641" s="23"/>
      <c r="CG641" s="23"/>
      <c r="CH641" s="23"/>
      <c r="CI641" s="23"/>
      <c r="CJ641" s="23"/>
      <c r="CK641" s="23"/>
      <c r="CL641" s="23"/>
      <c r="CM641" s="23"/>
      <c r="CN641" s="23"/>
      <c r="CO641" s="23"/>
      <c r="CP641" s="23"/>
      <c r="CQ641" s="23"/>
      <c r="CR641" s="23"/>
      <c r="CS641" s="23"/>
      <c r="CT641" s="23"/>
      <c r="CU641" s="23"/>
      <c r="CV641" s="23"/>
      <c r="CW641" s="23"/>
      <c r="CX641" s="23"/>
      <c r="CY641" s="23"/>
      <c r="CZ641" s="23"/>
      <c r="DA641" s="23"/>
      <c r="DB641" s="23"/>
      <c r="DC641" s="23"/>
      <c r="DD641" s="23"/>
      <c r="DE641" s="23"/>
      <c r="DF641" s="23"/>
      <c r="DG641" s="23"/>
      <c r="DH641" s="23"/>
      <c r="DI641" s="23"/>
      <c r="DJ641" s="23"/>
      <c r="DK641" s="23"/>
      <c r="DL641" s="23"/>
      <c r="DM641" s="23"/>
      <c r="DN641" s="23"/>
      <c r="DO641" s="23"/>
      <c r="DP641" s="23"/>
      <c r="DQ641" s="23"/>
      <c r="DR641" s="23"/>
      <c r="DS641" s="23"/>
      <c r="DT641" s="23"/>
      <c r="DU641" s="23"/>
      <c r="DV641" s="23"/>
      <c r="DW641" s="23"/>
      <c r="DX641" s="23"/>
      <c r="DY641" s="23"/>
      <c r="DZ641" s="23"/>
      <c r="EA641" s="23"/>
      <c r="EB641" s="23"/>
      <c r="EC641" s="23"/>
      <c r="ED641" s="23"/>
      <c r="EE641" s="23"/>
      <c r="EF641" s="23"/>
      <c r="EG641" s="23"/>
      <c r="EH641" s="23"/>
      <c r="EI641" s="23"/>
      <c r="EJ641" s="23"/>
      <c r="EK641" s="23"/>
      <c r="EL641" s="23"/>
      <c r="EM641" s="23"/>
      <c r="EN641" s="23"/>
      <c r="EO641" s="23"/>
      <c r="EP641" s="23"/>
      <c r="EQ641" s="23"/>
      <c r="ER641" s="23"/>
      <c r="ES641" s="23"/>
      <c r="ET641" s="23"/>
      <c r="EU641" s="23"/>
      <c r="EV641" s="23"/>
      <c r="EW641" s="23"/>
      <c r="EX641" s="23"/>
      <c r="EY641" s="23"/>
      <c r="EZ641" s="23"/>
      <c r="FA641" s="23"/>
      <c r="FB641" s="23"/>
      <c r="FC641" s="23"/>
      <c r="FD641" s="23"/>
      <c r="FE641" s="23"/>
      <c r="FF641" s="23"/>
      <c r="FG641" s="23"/>
      <c r="FH641" s="23"/>
      <c r="FI641" s="23"/>
      <c r="FJ641" s="23"/>
      <c r="FK641" s="23"/>
      <c r="FL641" s="23"/>
      <c r="FM641" s="23"/>
      <c r="FN641" s="23"/>
      <c r="FO641" s="23"/>
      <c r="FP641" s="23"/>
      <c r="FQ641" s="23"/>
      <c r="FR641" s="23"/>
      <c r="FS641" s="23"/>
      <c r="FT641" s="23"/>
      <c r="FU641" s="23"/>
      <c r="FV641" s="23"/>
      <c r="FW641" s="23"/>
      <c r="FX641" s="23"/>
      <c r="FY641" s="23"/>
      <c r="FZ641" s="23"/>
      <c r="GA641" s="23"/>
      <c r="GB641" s="23"/>
      <c r="GC641" s="23"/>
      <c r="GD641" s="23"/>
      <c r="GE641" s="23"/>
      <c r="GF641" s="23"/>
      <c r="GG641" s="23"/>
      <c r="GH641" s="23"/>
      <c r="GI641" s="23"/>
      <c r="GJ641" s="23"/>
      <c r="GK641" s="23"/>
      <c r="GL641" s="23"/>
      <c r="GM641" s="23"/>
      <c r="GN641" s="23"/>
      <c r="GO641" s="23"/>
      <c r="GP641" s="23"/>
      <c r="GQ641" s="23"/>
      <c r="GR641" s="23"/>
      <c r="GS641" s="23"/>
      <c r="GT641" s="23"/>
      <c r="GU641" s="23"/>
      <c r="GV641" s="23"/>
      <c r="GW641" s="23"/>
      <c r="GX641" s="23"/>
      <c r="GY641" s="23"/>
      <c r="GZ641" s="23"/>
      <c r="HA641" s="23"/>
      <c r="HB641" s="23"/>
      <c r="HC641" s="23"/>
      <c r="HD641" s="23"/>
      <c r="HE641" s="23"/>
      <c r="HF641" s="23"/>
      <c r="HG641" s="23"/>
      <c r="HH641" s="23"/>
      <c r="HI641" s="23"/>
      <c r="HJ641" s="23"/>
      <c r="HK641" s="23"/>
    </row>
    <row r="642" spans="1:219" ht="13.9" customHeight="1">
      <c r="A642" s="392"/>
      <c r="B642" s="160"/>
      <c r="C642" s="161"/>
      <c r="D642" s="161"/>
      <c r="E642" s="255"/>
      <c r="F642" s="396">
        <v>0</v>
      </c>
      <c r="G642" s="181"/>
      <c r="H642" s="186"/>
      <c r="I642" s="162"/>
      <c r="J642" s="163"/>
      <c r="K642" s="164"/>
      <c r="L642" s="164"/>
      <c r="M642" s="187"/>
      <c r="N642" s="458"/>
      <c r="O642" s="463"/>
      <c r="P642" s="190"/>
      <c r="Q642" s="165"/>
      <c r="R642" s="166"/>
      <c r="S642" s="191"/>
      <c r="T642" s="195"/>
      <c r="U642" s="167"/>
      <c r="V642" s="196"/>
      <c r="W642" s="199">
        <f t="shared" si="128"/>
        <v>0</v>
      </c>
      <c r="X642" s="344">
        <f>IF(G642&gt;0,HLOOKUP(C642,'Utility Allowances'!$O$33:$S$34,2),0)</f>
        <v>0</v>
      </c>
      <c r="Y642" s="345">
        <f t="shared" si="129"/>
        <v>0</v>
      </c>
      <c r="Z642" s="168">
        <f t="shared" si="130"/>
        <v>0</v>
      </c>
      <c r="AA642" s="346">
        <f t="shared" si="131"/>
        <v>0</v>
      </c>
      <c r="AB642" s="344">
        <f>IF(Y642&gt;0,VLOOKUP($Y642,'Reference Data 2'!$B$7:$C$71,2),0)</f>
        <v>0</v>
      </c>
      <c r="AC642" s="347">
        <f t="shared" si="132"/>
        <v>0</v>
      </c>
      <c r="AD642" s="348">
        <f t="shared" si="133"/>
        <v>0</v>
      </c>
      <c r="AE642" s="349">
        <f>IF(Y642&gt;0,VLOOKUP($Y642,'Reference Data 2'!$B$9:$D$71,3),0)</f>
        <v>0</v>
      </c>
      <c r="AF642" s="347">
        <f t="shared" si="134"/>
        <v>0</v>
      </c>
      <c r="AG642" s="346">
        <f t="shared" si="135"/>
        <v>0</v>
      </c>
      <c r="AH642" s="350">
        <f t="shared" si="136"/>
        <v>0</v>
      </c>
      <c r="AI642" s="351">
        <f t="shared" si="137"/>
        <v>0</v>
      </c>
      <c r="AJ642" s="352">
        <f t="shared" si="138"/>
        <v>0</v>
      </c>
      <c r="AK642" s="349">
        <f>IF(AA642&gt;0,VLOOKUP(C642,'Reference Data 1'!$N$13:$O$17,2),0)</f>
        <v>0</v>
      </c>
      <c r="AL642" s="346">
        <f t="shared" si="139"/>
        <v>0</v>
      </c>
      <c r="AM642" s="353">
        <f t="shared" si="140"/>
        <v>0</v>
      </c>
      <c r="AN642" s="354">
        <f t="shared" si="141"/>
        <v>0</v>
      </c>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c r="BU642" s="23"/>
      <c r="BV642" s="23"/>
      <c r="BW642" s="23"/>
      <c r="BX642" s="23"/>
      <c r="BY642" s="23"/>
      <c r="BZ642" s="23"/>
      <c r="CA642" s="23"/>
      <c r="CB642" s="23"/>
      <c r="CC642" s="23"/>
      <c r="CD642" s="23"/>
      <c r="CE642" s="23"/>
      <c r="CF642" s="23"/>
      <c r="CG642" s="23"/>
      <c r="CH642" s="23"/>
      <c r="CI642" s="23"/>
      <c r="CJ642" s="23"/>
      <c r="CK642" s="23"/>
      <c r="CL642" s="23"/>
      <c r="CM642" s="23"/>
      <c r="CN642" s="23"/>
      <c r="CO642" s="23"/>
      <c r="CP642" s="23"/>
      <c r="CQ642" s="23"/>
      <c r="CR642" s="23"/>
      <c r="CS642" s="23"/>
      <c r="CT642" s="23"/>
      <c r="CU642" s="23"/>
      <c r="CV642" s="23"/>
      <c r="CW642" s="23"/>
      <c r="CX642" s="23"/>
      <c r="CY642" s="23"/>
      <c r="CZ642" s="23"/>
      <c r="DA642" s="23"/>
      <c r="DB642" s="23"/>
      <c r="DC642" s="23"/>
      <c r="DD642" s="23"/>
      <c r="DE642" s="23"/>
      <c r="DF642" s="23"/>
      <c r="DG642" s="23"/>
      <c r="DH642" s="23"/>
      <c r="DI642" s="23"/>
      <c r="DJ642" s="23"/>
      <c r="DK642" s="23"/>
      <c r="DL642" s="23"/>
      <c r="DM642" s="23"/>
      <c r="DN642" s="23"/>
      <c r="DO642" s="23"/>
      <c r="DP642" s="23"/>
      <c r="DQ642" s="23"/>
      <c r="DR642" s="23"/>
      <c r="DS642" s="23"/>
      <c r="DT642" s="23"/>
      <c r="DU642" s="23"/>
      <c r="DV642" s="23"/>
      <c r="DW642" s="23"/>
      <c r="DX642" s="23"/>
      <c r="DY642" s="23"/>
      <c r="DZ642" s="23"/>
      <c r="EA642" s="23"/>
      <c r="EB642" s="23"/>
      <c r="EC642" s="23"/>
      <c r="ED642" s="23"/>
      <c r="EE642" s="23"/>
      <c r="EF642" s="23"/>
      <c r="EG642" s="23"/>
      <c r="EH642" s="23"/>
      <c r="EI642" s="23"/>
      <c r="EJ642" s="23"/>
      <c r="EK642" s="23"/>
      <c r="EL642" s="23"/>
      <c r="EM642" s="23"/>
      <c r="EN642" s="23"/>
      <c r="EO642" s="23"/>
      <c r="EP642" s="23"/>
      <c r="EQ642" s="23"/>
      <c r="ER642" s="23"/>
      <c r="ES642" s="23"/>
      <c r="ET642" s="23"/>
      <c r="EU642" s="23"/>
      <c r="EV642" s="23"/>
      <c r="EW642" s="23"/>
      <c r="EX642" s="23"/>
      <c r="EY642" s="23"/>
      <c r="EZ642" s="23"/>
      <c r="FA642" s="23"/>
      <c r="FB642" s="23"/>
      <c r="FC642" s="23"/>
      <c r="FD642" s="23"/>
      <c r="FE642" s="23"/>
      <c r="FF642" s="23"/>
      <c r="FG642" s="23"/>
      <c r="FH642" s="23"/>
      <c r="FI642" s="23"/>
      <c r="FJ642" s="23"/>
      <c r="FK642" s="23"/>
      <c r="FL642" s="23"/>
      <c r="FM642" s="23"/>
      <c r="FN642" s="23"/>
      <c r="FO642" s="23"/>
      <c r="FP642" s="23"/>
      <c r="FQ642" s="23"/>
      <c r="FR642" s="23"/>
      <c r="FS642" s="23"/>
      <c r="FT642" s="23"/>
      <c r="FU642" s="23"/>
      <c r="FV642" s="23"/>
      <c r="FW642" s="23"/>
      <c r="FX642" s="23"/>
      <c r="FY642" s="23"/>
      <c r="FZ642" s="23"/>
      <c r="GA642" s="23"/>
      <c r="GB642" s="23"/>
      <c r="GC642" s="23"/>
      <c r="GD642" s="23"/>
      <c r="GE642" s="23"/>
      <c r="GF642" s="23"/>
      <c r="GG642" s="23"/>
      <c r="GH642" s="23"/>
      <c r="GI642" s="23"/>
      <c r="GJ642" s="23"/>
      <c r="GK642" s="23"/>
      <c r="GL642" s="23"/>
      <c r="GM642" s="23"/>
      <c r="GN642" s="23"/>
      <c r="GO642" s="23"/>
      <c r="GP642" s="23"/>
      <c r="GQ642" s="23"/>
      <c r="GR642" s="23"/>
      <c r="GS642" s="23"/>
      <c r="GT642" s="23"/>
      <c r="GU642" s="23"/>
      <c r="GV642" s="23"/>
      <c r="GW642" s="23"/>
      <c r="GX642" s="23"/>
      <c r="GY642" s="23"/>
      <c r="GZ642" s="23"/>
      <c r="HA642" s="23"/>
      <c r="HB642" s="23"/>
      <c r="HC642" s="23"/>
      <c r="HD642" s="23"/>
      <c r="HE642" s="23"/>
      <c r="HF642" s="23"/>
      <c r="HG642" s="23"/>
      <c r="HH642" s="23"/>
      <c r="HI642" s="23"/>
      <c r="HJ642" s="23"/>
      <c r="HK642" s="23"/>
    </row>
    <row r="643" spans="1:219" ht="13.9" customHeight="1">
      <c r="A643" s="392"/>
      <c r="B643" s="160"/>
      <c r="C643" s="161"/>
      <c r="D643" s="161"/>
      <c r="E643" s="255"/>
      <c r="F643" s="396">
        <v>0</v>
      </c>
      <c r="G643" s="181"/>
      <c r="H643" s="186"/>
      <c r="I643" s="162"/>
      <c r="J643" s="163"/>
      <c r="K643" s="164"/>
      <c r="L643" s="164"/>
      <c r="M643" s="187"/>
      <c r="N643" s="458"/>
      <c r="O643" s="463"/>
      <c r="P643" s="190"/>
      <c r="Q643" s="165"/>
      <c r="R643" s="166"/>
      <c r="S643" s="191"/>
      <c r="T643" s="195"/>
      <c r="U643" s="167"/>
      <c r="V643" s="196"/>
      <c r="W643" s="199">
        <f t="shared" si="128"/>
        <v>0</v>
      </c>
      <c r="X643" s="344">
        <f>IF(G643&gt;0,HLOOKUP(C643,'Utility Allowances'!$O$33:$S$34,2),0)</f>
        <v>0</v>
      </c>
      <c r="Y643" s="345">
        <f t="shared" si="129"/>
        <v>0</v>
      </c>
      <c r="Z643" s="168">
        <f t="shared" si="130"/>
        <v>0</v>
      </c>
      <c r="AA643" s="346">
        <f t="shared" si="131"/>
        <v>0</v>
      </c>
      <c r="AB643" s="344">
        <f>IF(Y643&gt;0,VLOOKUP($Y643,'Reference Data 2'!$B$7:$C$71,2),0)</f>
        <v>0</v>
      </c>
      <c r="AC643" s="347">
        <f t="shared" si="132"/>
        <v>0</v>
      </c>
      <c r="AD643" s="348">
        <f t="shared" si="133"/>
        <v>0</v>
      </c>
      <c r="AE643" s="349">
        <f>IF(Y643&gt;0,VLOOKUP($Y643,'Reference Data 2'!$B$9:$D$71,3),0)</f>
        <v>0</v>
      </c>
      <c r="AF643" s="347">
        <f t="shared" si="134"/>
        <v>0</v>
      </c>
      <c r="AG643" s="346">
        <f t="shared" si="135"/>
        <v>0</v>
      </c>
      <c r="AH643" s="350">
        <f t="shared" si="136"/>
        <v>0</v>
      </c>
      <c r="AI643" s="351">
        <f t="shared" si="137"/>
        <v>0</v>
      </c>
      <c r="AJ643" s="352">
        <f t="shared" si="138"/>
        <v>0</v>
      </c>
      <c r="AK643" s="349">
        <f>IF(AA643&gt;0,VLOOKUP(C643,'Reference Data 1'!$N$13:$O$17,2),0)</f>
        <v>0</v>
      </c>
      <c r="AL643" s="346">
        <f t="shared" si="139"/>
        <v>0</v>
      </c>
      <c r="AM643" s="353">
        <f t="shared" si="140"/>
        <v>0</v>
      </c>
      <c r="AN643" s="354">
        <f t="shared" si="141"/>
        <v>0</v>
      </c>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c r="BU643" s="23"/>
      <c r="BV643" s="23"/>
      <c r="BW643" s="23"/>
      <c r="BX643" s="23"/>
      <c r="BY643" s="23"/>
      <c r="BZ643" s="23"/>
      <c r="CA643" s="23"/>
      <c r="CB643" s="23"/>
      <c r="CC643" s="23"/>
      <c r="CD643" s="23"/>
      <c r="CE643" s="23"/>
      <c r="CF643" s="23"/>
      <c r="CG643" s="23"/>
      <c r="CH643" s="23"/>
      <c r="CI643" s="23"/>
      <c r="CJ643" s="23"/>
      <c r="CK643" s="23"/>
      <c r="CL643" s="23"/>
      <c r="CM643" s="23"/>
      <c r="CN643" s="23"/>
      <c r="CO643" s="23"/>
      <c r="CP643" s="23"/>
      <c r="CQ643" s="23"/>
      <c r="CR643" s="23"/>
      <c r="CS643" s="23"/>
      <c r="CT643" s="23"/>
      <c r="CU643" s="23"/>
      <c r="CV643" s="23"/>
      <c r="CW643" s="23"/>
      <c r="CX643" s="23"/>
      <c r="CY643" s="23"/>
      <c r="CZ643" s="23"/>
      <c r="DA643" s="23"/>
      <c r="DB643" s="23"/>
      <c r="DC643" s="23"/>
      <c r="DD643" s="23"/>
      <c r="DE643" s="23"/>
      <c r="DF643" s="23"/>
      <c r="DG643" s="23"/>
      <c r="DH643" s="23"/>
      <c r="DI643" s="23"/>
      <c r="DJ643" s="23"/>
      <c r="DK643" s="23"/>
      <c r="DL643" s="23"/>
      <c r="DM643" s="23"/>
      <c r="DN643" s="23"/>
      <c r="DO643" s="23"/>
      <c r="DP643" s="23"/>
      <c r="DQ643" s="23"/>
      <c r="DR643" s="23"/>
      <c r="DS643" s="23"/>
      <c r="DT643" s="23"/>
      <c r="DU643" s="23"/>
      <c r="DV643" s="23"/>
      <c r="DW643" s="23"/>
      <c r="DX643" s="23"/>
      <c r="DY643" s="23"/>
      <c r="DZ643" s="23"/>
      <c r="EA643" s="23"/>
      <c r="EB643" s="23"/>
      <c r="EC643" s="23"/>
      <c r="ED643" s="23"/>
      <c r="EE643" s="23"/>
      <c r="EF643" s="23"/>
      <c r="EG643" s="23"/>
      <c r="EH643" s="23"/>
      <c r="EI643" s="23"/>
      <c r="EJ643" s="23"/>
      <c r="EK643" s="23"/>
      <c r="EL643" s="23"/>
      <c r="EM643" s="23"/>
      <c r="EN643" s="23"/>
      <c r="EO643" s="23"/>
      <c r="EP643" s="23"/>
      <c r="EQ643" s="23"/>
      <c r="ER643" s="23"/>
      <c r="ES643" s="23"/>
      <c r="ET643" s="23"/>
      <c r="EU643" s="23"/>
      <c r="EV643" s="23"/>
      <c r="EW643" s="23"/>
      <c r="EX643" s="23"/>
      <c r="EY643" s="23"/>
      <c r="EZ643" s="23"/>
      <c r="FA643" s="23"/>
      <c r="FB643" s="23"/>
      <c r="FC643" s="23"/>
      <c r="FD643" s="23"/>
      <c r="FE643" s="23"/>
      <c r="FF643" s="23"/>
      <c r="FG643" s="23"/>
      <c r="FH643" s="23"/>
      <c r="FI643" s="23"/>
      <c r="FJ643" s="23"/>
      <c r="FK643" s="23"/>
      <c r="FL643" s="23"/>
      <c r="FM643" s="23"/>
      <c r="FN643" s="23"/>
      <c r="FO643" s="23"/>
      <c r="FP643" s="23"/>
      <c r="FQ643" s="23"/>
      <c r="FR643" s="23"/>
      <c r="FS643" s="23"/>
      <c r="FT643" s="23"/>
      <c r="FU643" s="23"/>
      <c r="FV643" s="23"/>
      <c r="FW643" s="23"/>
      <c r="FX643" s="23"/>
      <c r="FY643" s="23"/>
      <c r="FZ643" s="23"/>
      <c r="GA643" s="23"/>
      <c r="GB643" s="23"/>
      <c r="GC643" s="23"/>
      <c r="GD643" s="23"/>
      <c r="GE643" s="23"/>
      <c r="GF643" s="23"/>
      <c r="GG643" s="23"/>
      <c r="GH643" s="23"/>
      <c r="GI643" s="23"/>
      <c r="GJ643" s="23"/>
      <c r="GK643" s="23"/>
      <c r="GL643" s="23"/>
      <c r="GM643" s="23"/>
      <c r="GN643" s="23"/>
      <c r="GO643" s="23"/>
      <c r="GP643" s="23"/>
      <c r="GQ643" s="23"/>
      <c r="GR643" s="23"/>
      <c r="GS643" s="23"/>
      <c r="GT643" s="23"/>
      <c r="GU643" s="23"/>
      <c r="GV643" s="23"/>
      <c r="GW643" s="23"/>
      <c r="GX643" s="23"/>
      <c r="GY643" s="23"/>
      <c r="GZ643" s="23"/>
      <c r="HA643" s="23"/>
      <c r="HB643" s="23"/>
      <c r="HC643" s="23"/>
      <c r="HD643" s="23"/>
      <c r="HE643" s="23"/>
      <c r="HF643" s="23"/>
      <c r="HG643" s="23"/>
      <c r="HH643" s="23"/>
      <c r="HI643" s="23"/>
      <c r="HJ643" s="23"/>
      <c r="HK643" s="23"/>
    </row>
    <row r="644" spans="1:219" ht="13.9" customHeight="1">
      <c r="A644" s="392"/>
      <c r="B644" s="160"/>
      <c r="C644" s="161"/>
      <c r="D644" s="161"/>
      <c r="E644" s="255"/>
      <c r="F644" s="396">
        <v>0</v>
      </c>
      <c r="G644" s="181"/>
      <c r="H644" s="186"/>
      <c r="I644" s="162"/>
      <c r="J644" s="163"/>
      <c r="K644" s="164"/>
      <c r="L644" s="164"/>
      <c r="M644" s="187"/>
      <c r="N644" s="458"/>
      <c r="O644" s="463"/>
      <c r="P644" s="190"/>
      <c r="Q644" s="165"/>
      <c r="R644" s="166"/>
      <c r="S644" s="191"/>
      <c r="T644" s="195"/>
      <c r="U644" s="167"/>
      <c r="V644" s="196"/>
      <c r="W644" s="199">
        <f t="shared" si="128"/>
        <v>0</v>
      </c>
      <c r="X644" s="344">
        <f>IF(G644&gt;0,HLOOKUP(C644,'Utility Allowances'!$O$33:$S$34,2),0)</f>
        <v>0</v>
      </c>
      <c r="Y644" s="345">
        <f t="shared" si="129"/>
        <v>0</v>
      </c>
      <c r="Z644" s="168">
        <f t="shared" si="130"/>
        <v>0</v>
      </c>
      <c r="AA644" s="346">
        <f t="shared" si="131"/>
        <v>0</v>
      </c>
      <c r="AB644" s="344">
        <f>IF(Y644&gt;0,VLOOKUP($Y644,'Reference Data 2'!$B$7:$C$71,2),0)</f>
        <v>0</v>
      </c>
      <c r="AC644" s="347">
        <f t="shared" si="132"/>
        <v>0</v>
      </c>
      <c r="AD644" s="348">
        <f t="shared" si="133"/>
        <v>0</v>
      </c>
      <c r="AE644" s="349">
        <f>IF(Y644&gt;0,VLOOKUP($Y644,'Reference Data 2'!$B$9:$D$71,3),0)</f>
        <v>0</v>
      </c>
      <c r="AF644" s="347">
        <f t="shared" si="134"/>
        <v>0</v>
      </c>
      <c r="AG644" s="346">
        <f t="shared" si="135"/>
        <v>0</v>
      </c>
      <c r="AH644" s="350">
        <f t="shared" si="136"/>
        <v>0</v>
      </c>
      <c r="AI644" s="351">
        <f t="shared" si="137"/>
        <v>0</v>
      </c>
      <c r="AJ644" s="352">
        <f t="shared" si="138"/>
        <v>0</v>
      </c>
      <c r="AK644" s="349">
        <f>IF(AA644&gt;0,VLOOKUP(C644,'Reference Data 1'!$N$13:$O$17,2),0)</f>
        <v>0</v>
      </c>
      <c r="AL644" s="346">
        <f t="shared" si="139"/>
        <v>0</v>
      </c>
      <c r="AM644" s="353">
        <f t="shared" si="140"/>
        <v>0</v>
      </c>
      <c r="AN644" s="354">
        <f t="shared" si="141"/>
        <v>0</v>
      </c>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c r="BO644" s="23"/>
      <c r="BP644" s="23"/>
      <c r="BQ644" s="23"/>
      <c r="BR644" s="23"/>
      <c r="BS644" s="23"/>
      <c r="BT644" s="23"/>
      <c r="BU644" s="23"/>
      <c r="BV644" s="23"/>
      <c r="BW644" s="23"/>
      <c r="BX644" s="23"/>
      <c r="BY644" s="23"/>
      <c r="BZ644" s="23"/>
      <c r="CA644" s="23"/>
      <c r="CB644" s="23"/>
      <c r="CC644" s="23"/>
      <c r="CD644" s="23"/>
      <c r="CE644" s="23"/>
      <c r="CF644" s="23"/>
      <c r="CG644" s="23"/>
      <c r="CH644" s="23"/>
      <c r="CI644" s="23"/>
      <c r="CJ644" s="23"/>
      <c r="CK644" s="23"/>
      <c r="CL644" s="23"/>
      <c r="CM644" s="23"/>
      <c r="CN644" s="23"/>
      <c r="CO644" s="23"/>
      <c r="CP644" s="23"/>
      <c r="CQ644" s="23"/>
      <c r="CR644" s="23"/>
      <c r="CS644" s="23"/>
      <c r="CT644" s="23"/>
      <c r="CU644" s="23"/>
      <c r="CV644" s="23"/>
      <c r="CW644" s="23"/>
      <c r="CX644" s="23"/>
      <c r="CY644" s="23"/>
      <c r="CZ644" s="23"/>
      <c r="DA644" s="23"/>
      <c r="DB644" s="23"/>
      <c r="DC644" s="23"/>
      <c r="DD644" s="23"/>
      <c r="DE644" s="23"/>
      <c r="DF644" s="23"/>
      <c r="DG644" s="23"/>
      <c r="DH644" s="23"/>
      <c r="DI644" s="23"/>
      <c r="DJ644" s="23"/>
      <c r="DK644" s="23"/>
      <c r="DL644" s="23"/>
      <c r="DM644" s="23"/>
      <c r="DN644" s="23"/>
      <c r="DO644" s="23"/>
      <c r="DP644" s="23"/>
      <c r="DQ644" s="23"/>
      <c r="DR644" s="23"/>
      <c r="DS644" s="23"/>
      <c r="DT644" s="23"/>
      <c r="DU644" s="23"/>
      <c r="DV644" s="23"/>
      <c r="DW644" s="23"/>
      <c r="DX644" s="23"/>
      <c r="DY644" s="23"/>
      <c r="DZ644" s="23"/>
      <c r="EA644" s="23"/>
      <c r="EB644" s="23"/>
      <c r="EC644" s="23"/>
      <c r="ED644" s="23"/>
      <c r="EE644" s="23"/>
      <c r="EF644" s="23"/>
      <c r="EG644" s="23"/>
      <c r="EH644" s="23"/>
      <c r="EI644" s="23"/>
      <c r="EJ644" s="23"/>
      <c r="EK644" s="23"/>
      <c r="EL644" s="23"/>
      <c r="EM644" s="23"/>
      <c r="EN644" s="23"/>
      <c r="EO644" s="23"/>
      <c r="EP644" s="23"/>
      <c r="EQ644" s="23"/>
      <c r="ER644" s="23"/>
      <c r="ES644" s="23"/>
      <c r="ET644" s="23"/>
      <c r="EU644" s="23"/>
      <c r="EV644" s="23"/>
      <c r="EW644" s="23"/>
      <c r="EX644" s="23"/>
      <c r="EY644" s="23"/>
      <c r="EZ644" s="23"/>
      <c r="FA644" s="23"/>
      <c r="FB644" s="23"/>
      <c r="FC644" s="23"/>
      <c r="FD644" s="23"/>
      <c r="FE644" s="23"/>
      <c r="FF644" s="23"/>
      <c r="FG644" s="23"/>
      <c r="FH644" s="23"/>
      <c r="FI644" s="23"/>
      <c r="FJ644" s="23"/>
      <c r="FK644" s="23"/>
      <c r="FL644" s="23"/>
      <c r="FM644" s="23"/>
      <c r="FN644" s="23"/>
      <c r="FO644" s="23"/>
      <c r="FP644" s="23"/>
      <c r="FQ644" s="23"/>
      <c r="FR644" s="23"/>
      <c r="FS644" s="23"/>
      <c r="FT644" s="23"/>
      <c r="FU644" s="23"/>
      <c r="FV644" s="23"/>
      <c r="FW644" s="23"/>
      <c r="FX644" s="23"/>
      <c r="FY644" s="23"/>
      <c r="FZ644" s="23"/>
      <c r="GA644" s="23"/>
      <c r="GB644" s="23"/>
      <c r="GC644" s="23"/>
      <c r="GD644" s="23"/>
      <c r="GE644" s="23"/>
      <c r="GF644" s="23"/>
      <c r="GG644" s="23"/>
      <c r="GH644" s="23"/>
      <c r="GI644" s="23"/>
      <c r="GJ644" s="23"/>
      <c r="GK644" s="23"/>
      <c r="GL644" s="23"/>
      <c r="GM644" s="23"/>
      <c r="GN644" s="23"/>
      <c r="GO644" s="23"/>
      <c r="GP644" s="23"/>
      <c r="GQ644" s="23"/>
      <c r="GR644" s="23"/>
      <c r="GS644" s="23"/>
      <c r="GT644" s="23"/>
      <c r="GU644" s="23"/>
      <c r="GV644" s="23"/>
      <c r="GW644" s="23"/>
      <c r="GX644" s="23"/>
      <c r="GY644" s="23"/>
      <c r="GZ644" s="23"/>
      <c r="HA644" s="23"/>
      <c r="HB644" s="23"/>
      <c r="HC644" s="23"/>
      <c r="HD644" s="23"/>
      <c r="HE644" s="23"/>
      <c r="HF644" s="23"/>
      <c r="HG644" s="23"/>
      <c r="HH644" s="23"/>
      <c r="HI644" s="23"/>
      <c r="HJ644" s="23"/>
      <c r="HK644" s="23"/>
    </row>
    <row r="645" spans="1:219" ht="13.9" customHeight="1">
      <c r="A645" s="392"/>
      <c r="B645" s="160"/>
      <c r="C645" s="161"/>
      <c r="D645" s="161"/>
      <c r="E645" s="255"/>
      <c r="F645" s="396">
        <v>0</v>
      </c>
      <c r="G645" s="181"/>
      <c r="H645" s="186"/>
      <c r="I645" s="162"/>
      <c r="J645" s="163"/>
      <c r="K645" s="164"/>
      <c r="L645" s="164"/>
      <c r="M645" s="187"/>
      <c r="N645" s="458"/>
      <c r="O645" s="463"/>
      <c r="P645" s="190"/>
      <c r="Q645" s="165"/>
      <c r="R645" s="166"/>
      <c r="S645" s="191"/>
      <c r="T645" s="195"/>
      <c r="U645" s="167"/>
      <c r="V645" s="196"/>
      <c r="W645" s="199">
        <f t="shared" si="128"/>
        <v>0</v>
      </c>
      <c r="X645" s="344">
        <f>IF(G645&gt;0,HLOOKUP(C645,'Utility Allowances'!$O$33:$S$34,2),0)</f>
        <v>0</v>
      </c>
      <c r="Y645" s="345">
        <f t="shared" si="129"/>
        <v>0</v>
      </c>
      <c r="Z645" s="168">
        <f t="shared" si="130"/>
        <v>0</v>
      </c>
      <c r="AA645" s="346">
        <f t="shared" si="131"/>
        <v>0</v>
      </c>
      <c r="AB645" s="344">
        <f>IF(Y645&gt;0,VLOOKUP($Y645,'Reference Data 2'!$B$7:$C$71,2),0)</f>
        <v>0</v>
      </c>
      <c r="AC645" s="347">
        <f t="shared" si="132"/>
        <v>0</v>
      </c>
      <c r="AD645" s="348">
        <f t="shared" si="133"/>
        <v>0</v>
      </c>
      <c r="AE645" s="349">
        <f>IF(Y645&gt;0,VLOOKUP($Y645,'Reference Data 2'!$B$9:$D$71,3),0)</f>
        <v>0</v>
      </c>
      <c r="AF645" s="347">
        <f t="shared" si="134"/>
        <v>0</v>
      </c>
      <c r="AG645" s="346">
        <f t="shared" si="135"/>
        <v>0</v>
      </c>
      <c r="AH645" s="350">
        <f t="shared" si="136"/>
        <v>0</v>
      </c>
      <c r="AI645" s="351">
        <f t="shared" si="137"/>
        <v>0</v>
      </c>
      <c r="AJ645" s="352">
        <f t="shared" si="138"/>
        <v>0</v>
      </c>
      <c r="AK645" s="349">
        <f>IF(AA645&gt;0,VLOOKUP(C645,'Reference Data 1'!$N$13:$O$17,2),0)</f>
        <v>0</v>
      </c>
      <c r="AL645" s="346">
        <f t="shared" si="139"/>
        <v>0</v>
      </c>
      <c r="AM645" s="353">
        <f t="shared" si="140"/>
        <v>0</v>
      </c>
      <c r="AN645" s="354">
        <f t="shared" si="141"/>
        <v>0</v>
      </c>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c r="BO645" s="23"/>
      <c r="BP645" s="23"/>
      <c r="BQ645" s="23"/>
      <c r="BR645" s="23"/>
      <c r="BS645" s="23"/>
      <c r="BT645" s="23"/>
      <c r="BU645" s="23"/>
      <c r="BV645" s="23"/>
      <c r="BW645" s="23"/>
      <c r="BX645" s="23"/>
      <c r="BY645" s="23"/>
      <c r="BZ645" s="23"/>
      <c r="CA645" s="23"/>
      <c r="CB645" s="23"/>
      <c r="CC645" s="23"/>
      <c r="CD645" s="23"/>
      <c r="CE645" s="23"/>
      <c r="CF645" s="23"/>
      <c r="CG645" s="23"/>
      <c r="CH645" s="23"/>
      <c r="CI645" s="23"/>
      <c r="CJ645" s="23"/>
      <c r="CK645" s="23"/>
      <c r="CL645" s="23"/>
      <c r="CM645" s="23"/>
      <c r="CN645" s="23"/>
      <c r="CO645" s="23"/>
      <c r="CP645" s="23"/>
      <c r="CQ645" s="23"/>
      <c r="CR645" s="23"/>
      <c r="CS645" s="23"/>
      <c r="CT645" s="23"/>
      <c r="CU645" s="23"/>
      <c r="CV645" s="23"/>
      <c r="CW645" s="23"/>
      <c r="CX645" s="23"/>
      <c r="CY645" s="23"/>
      <c r="CZ645" s="23"/>
      <c r="DA645" s="23"/>
      <c r="DB645" s="23"/>
      <c r="DC645" s="23"/>
      <c r="DD645" s="23"/>
      <c r="DE645" s="23"/>
      <c r="DF645" s="23"/>
      <c r="DG645" s="23"/>
      <c r="DH645" s="23"/>
      <c r="DI645" s="23"/>
      <c r="DJ645" s="23"/>
      <c r="DK645" s="23"/>
      <c r="DL645" s="23"/>
      <c r="DM645" s="23"/>
      <c r="DN645" s="23"/>
      <c r="DO645" s="23"/>
      <c r="DP645" s="23"/>
      <c r="DQ645" s="23"/>
      <c r="DR645" s="23"/>
      <c r="DS645" s="23"/>
      <c r="DT645" s="23"/>
      <c r="DU645" s="23"/>
      <c r="DV645" s="23"/>
      <c r="DW645" s="23"/>
      <c r="DX645" s="23"/>
      <c r="DY645" s="23"/>
      <c r="DZ645" s="23"/>
      <c r="EA645" s="23"/>
      <c r="EB645" s="23"/>
      <c r="EC645" s="23"/>
      <c r="ED645" s="23"/>
      <c r="EE645" s="23"/>
      <c r="EF645" s="23"/>
      <c r="EG645" s="23"/>
      <c r="EH645" s="23"/>
      <c r="EI645" s="23"/>
      <c r="EJ645" s="23"/>
      <c r="EK645" s="23"/>
      <c r="EL645" s="23"/>
      <c r="EM645" s="23"/>
      <c r="EN645" s="23"/>
      <c r="EO645" s="23"/>
      <c r="EP645" s="23"/>
      <c r="EQ645" s="23"/>
      <c r="ER645" s="23"/>
      <c r="ES645" s="23"/>
      <c r="ET645" s="23"/>
      <c r="EU645" s="23"/>
      <c r="EV645" s="23"/>
      <c r="EW645" s="23"/>
      <c r="EX645" s="23"/>
      <c r="EY645" s="23"/>
      <c r="EZ645" s="23"/>
      <c r="FA645" s="23"/>
      <c r="FB645" s="23"/>
      <c r="FC645" s="23"/>
      <c r="FD645" s="23"/>
      <c r="FE645" s="23"/>
      <c r="FF645" s="23"/>
      <c r="FG645" s="23"/>
      <c r="FH645" s="23"/>
      <c r="FI645" s="23"/>
      <c r="FJ645" s="23"/>
      <c r="FK645" s="23"/>
      <c r="FL645" s="23"/>
      <c r="FM645" s="23"/>
      <c r="FN645" s="23"/>
      <c r="FO645" s="23"/>
      <c r="FP645" s="23"/>
      <c r="FQ645" s="23"/>
      <c r="FR645" s="23"/>
      <c r="FS645" s="23"/>
      <c r="FT645" s="23"/>
      <c r="FU645" s="23"/>
      <c r="FV645" s="23"/>
      <c r="FW645" s="23"/>
      <c r="FX645" s="23"/>
      <c r="FY645" s="23"/>
      <c r="FZ645" s="23"/>
      <c r="GA645" s="23"/>
      <c r="GB645" s="23"/>
      <c r="GC645" s="23"/>
      <c r="GD645" s="23"/>
      <c r="GE645" s="23"/>
      <c r="GF645" s="23"/>
      <c r="GG645" s="23"/>
      <c r="GH645" s="23"/>
      <c r="GI645" s="23"/>
      <c r="GJ645" s="23"/>
      <c r="GK645" s="23"/>
      <c r="GL645" s="23"/>
      <c r="GM645" s="23"/>
      <c r="GN645" s="23"/>
      <c r="GO645" s="23"/>
      <c r="GP645" s="23"/>
      <c r="GQ645" s="23"/>
      <c r="GR645" s="23"/>
      <c r="GS645" s="23"/>
      <c r="GT645" s="23"/>
      <c r="GU645" s="23"/>
      <c r="GV645" s="23"/>
      <c r="GW645" s="23"/>
      <c r="GX645" s="23"/>
      <c r="GY645" s="23"/>
      <c r="GZ645" s="23"/>
      <c r="HA645" s="23"/>
      <c r="HB645" s="23"/>
      <c r="HC645" s="23"/>
      <c r="HD645" s="23"/>
      <c r="HE645" s="23"/>
      <c r="HF645" s="23"/>
      <c r="HG645" s="23"/>
      <c r="HH645" s="23"/>
      <c r="HI645" s="23"/>
      <c r="HJ645" s="23"/>
      <c r="HK645" s="23"/>
    </row>
    <row r="646" spans="1:219" ht="13.9" customHeight="1">
      <c r="A646" s="392"/>
      <c r="B646" s="160"/>
      <c r="C646" s="161"/>
      <c r="D646" s="161"/>
      <c r="E646" s="255"/>
      <c r="F646" s="396">
        <v>0</v>
      </c>
      <c r="G646" s="181"/>
      <c r="H646" s="186"/>
      <c r="I646" s="162"/>
      <c r="J646" s="163"/>
      <c r="K646" s="164"/>
      <c r="L646" s="164"/>
      <c r="M646" s="187"/>
      <c r="N646" s="458"/>
      <c r="O646" s="463"/>
      <c r="P646" s="190"/>
      <c r="Q646" s="165"/>
      <c r="R646" s="166"/>
      <c r="S646" s="191"/>
      <c r="T646" s="195"/>
      <c r="U646" s="167"/>
      <c r="V646" s="196"/>
      <c r="W646" s="199">
        <f t="shared" si="128"/>
        <v>0</v>
      </c>
      <c r="X646" s="344">
        <f>IF(G646&gt;0,HLOOKUP(C646,'Utility Allowances'!$O$33:$S$34,2),0)</f>
        <v>0</v>
      </c>
      <c r="Y646" s="345">
        <f t="shared" si="129"/>
        <v>0</v>
      </c>
      <c r="Z646" s="168">
        <f t="shared" si="130"/>
        <v>0</v>
      </c>
      <c r="AA646" s="346">
        <f t="shared" si="131"/>
        <v>0</v>
      </c>
      <c r="AB646" s="344">
        <f>IF(Y646&gt;0,VLOOKUP($Y646,'Reference Data 2'!$B$7:$C$71,2),0)</f>
        <v>0</v>
      </c>
      <c r="AC646" s="347">
        <f t="shared" si="132"/>
        <v>0</v>
      </c>
      <c r="AD646" s="348">
        <f t="shared" si="133"/>
        <v>0</v>
      </c>
      <c r="AE646" s="349">
        <f>IF(Y646&gt;0,VLOOKUP($Y646,'Reference Data 2'!$B$9:$D$71,3),0)</f>
        <v>0</v>
      </c>
      <c r="AF646" s="347">
        <f t="shared" si="134"/>
        <v>0</v>
      </c>
      <c r="AG646" s="346">
        <f t="shared" si="135"/>
        <v>0</v>
      </c>
      <c r="AH646" s="350">
        <f t="shared" si="136"/>
        <v>0</v>
      </c>
      <c r="AI646" s="351">
        <f t="shared" si="137"/>
        <v>0</v>
      </c>
      <c r="AJ646" s="352">
        <f t="shared" si="138"/>
        <v>0</v>
      </c>
      <c r="AK646" s="349">
        <f>IF(AA646&gt;0,VLOOKUP(C646,'Reference Data 1'!$N$13:$O$17,2),0)</f>
        <v>0</v>
      </c>
      <c r="AL646" s="346">
        <f t="shared" si="139"/>
        <v>0</v>
      </c>
      <c r="AM646" s="353">
        <f t="shared" si="140"/>
        <v>0</v>
      </c>
      <c r="AN646" s="354">
        <f t="shared" si="141"/>
        <v>0</v>
      </c>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c r="DN646" s="23"/>
      <c r="DO646" s="23"/>
      <c r="DP646" s="23"/>
      <c r="DQ646" s="23"/>
      <c r="DR646" s="23"/>
      <c r="DS646" s="23"/>
      <c r="DT646" s="23"/>
      <c r="DU646" s="23"/>
      <c r="DV646" s="23"/>
      <c r="DW646" s="23"/>
      <c r="DX646" s="23"/>
      <c r="DY646" s="23"/>
      <c r="DZ646" s="23"/>
      <c r="EA646" s="23"/>
      <c r="EB646" s="23"/>
      <c r="EC646" s="23"/>
      <c r="ED646" s="23"/>
      <c r="EE646" s="23"/>
      <c r="EF646" s="23"/>
      <c r="EG646" s="23"/>
      <c r="EH646" s="23"/>
      <c r="EI646" s="23"/>
      <c r="EJ646" s="23"/>
      <c r="EK646" s="23"/>
      <c r="EL646" s="23"/>
      <c r="EM646" s="23"/>
      <c r="EN646" s="23"/>
      <c r="EO646" s="23"/>
      <c r="EP646" s="23"/>
      <c r="EQ646" s="23"/>
      <c r="ER646" s="23"/>
      <c r="ES646" s="23"/>
      <c r="ET646" s="23"/>
      <c r="EU646" s="23"/>
      <c r="EV646" s="23"/>
      <c r="EW646" s="23"/>
      <c r="EX646" s="23"/>
      <c r="EY646" s="23"/>
      <c r="EZ646" s="23"/>
      <c r="FA646" s="23"/>
      <c r="FB646" s="23"/>
      <c r="FC646" s="23"/>
      <c r="FD646" s="23"/>
      <c r="FE646" s="23"/>
      <c r="FF646" s="23"/>
      <c r="FG646" s="23"/>
      <c r="FH646" s="23"/>
      <c r="FI646" s="23"/>
      <c r="FJ646" s="23"/>
      <c r="FK646" s="23"/>
      <c r="FL646" s="23"/>
      <c r="FM646" s="23"/>
      <c r="FN646" s="23"/>
      <c r="FO646" s="23"/>
      <c r="FP646" s="23"/>
      <c r="FQ646" s="23"/>
      <c r="FR646" s="23"/>
      <c r="FS646" s="23"/>
      <c r="FT646" s="23"/>
      <c r="FU646" s="23"/>
      <c r="FV646" s="23"/>
      <c r="FW646" s="23"/>
      <c r="FX646" s="23"/>
      <c r="FY646" s="23"/>
      <c r="FZ646" s="23"/>
      <c r="GA646" s="23"/>
      <c r="GB646" s="23"/>
      <c r="GC646" s="23"/>
      <c r="GD646" s="23"/>
      <c r="GE646" s="23"/>
      <c r="GF646" s="23"/>
      <c r="GG646" s="23"/>
      <c r="GH646" s="23"/>
      <c r="GI646" s="23"/>
      <c r="GJ646" s="23"/>
      <c r="GK646" s="23"/>
      <c r="GL646" s="23"/>
      <c r="GM646" s="23"/>
      <c r="GN646" s="23"/>
      <c r="GO646" s="23"/>
      <c r="GP646" s="23"/>
      <c r="GQ646" s="23"/>
      <c r="GR646" s="23"/>
      <c r="GS646" s="23"/>
      <c r="GT646" s="23"/>
      <c r="GU646" s="23"/>
      <c r="GV646" s="23"/>
      <c r="GW646" s="23"/>
      <c r="GX646" s="23"/>
      <c r="GY646" s="23"/>
      <c r="GZ646" s="23"/>
      <c r="HA646" s="23"/>
      <c r="HB646" s="23"/>
      <c r="HC646" s="23"/>
      <c r="HD646" s="23"/>
      <c r="HE646" s="23"/>
      <c r="HF646" s="23"/>
      <c r="HG646" s="23"/>
      <c r="HH646" s="23"/>
      <c r="HI646" s="23"/>
      <c r="HJ646" s="23"/>
      <c r="HK646" s="23"/>
    </row>
    <row r="647" spans="1:219" ht="13.9" customHeight="1">
      <c r="A647" s="392"/>
      <c r="B647" s="160"/>
      <c r="C647" s="161"/>
      <c r="D647" s="161"/>
      <c r="E647" s="255"/>
      <c r="F647" s="396">
        <v>0</v>
      </c>
      <c r="G647" s="181"/>
      <c r="H647" s="186"/>
      <c r="I647" s="162"/>
      <c r="J647" s="163"/>
      <c r="K647" s="164"/>
      <c r="L647" s="164"/>
      <c r="M647" s="187"/>
      <c r="N647" s="458"/>
      <c r="O647" s="463"/>
      <c r="P647" s="190"/>
      <c r="Q647" s="165"/>
      <c r="R647" s="166"/>
      <c r="S647" s="191"/>
      <c r="T647" s="195"/>
      <c r="U647" s="167"/>
      <c r="V647" s="196"/>
      <c r="W647" s="199">
        <f t="shared" si="128"/>
        <v>0</v>
      </c>
      <c r="X647" s="344">
        <f>IF(G647&gt;0,HLOOKUP(C647,'Utility Allowances'!$O$33:$S$34,2),0)</f>
        <v>0</v>
      </c>
      <c r="Y647" s="345">
        <f t="shared" si="129"/>
        <v>0</v>
      </c>
      <c r="Z647" s="168">
        <f t="shared" si="130"/>
        <v>0</v>
      </c>
      <c r="AA647" s="346">
        <f t="shared" si="131"/>
        <v>0</v>
      </c>
      <c r="AB647" s="344">
        <f>IF(Y647&gt;0,VLOOKUP($Y647,'Reference Data 2'!$B$7:$C$71,2),0)</f>
        <v>0</v>
      </c>
      <c r="AC647" s="347">
        <f t="shared" si="132"/>
        <v>0</v>
      </c>
      <c r="AD647" s="348">
        <f t="shared" si="133"/>
        <v>0</v>
      </c>
      <c r="AE647" s="349">
        <f>IF(Y647&gt;0,VLOOKUP($Y647,'Reference Data 2'!$B$9:$D$71,3),0)</f>
        <v>0</v>
      </c>
      <c r="AF647" s="347">
        <f t="shared" si="134"/>
        <v>0</v>
      </c>
      <c r="AG647" s="346">
        <f t="shared" si="135"/>
        <v>0</v>
      </c>
      <c r="AH647" s="350">
        <f t="shared" si="136"/>
        <v>0</v>
      </c>
      <c r="AI647" s="351">
        <f t="shared" si="137"/>
        <v>0</v>
      </c>
      <c r="AJ647" s="352">
        <f t="shared" si="138"/>
        <v>0</v>
      </c>
      <c r="AK647" s="349">
        <f>IF(AA647&gt;0,VLOOKUP(C647,'Reference Data 1'!$N$13:$O$17,2),0)</f>
        <v>0</v>
      </c>
      <c r="AL647" s="346">
        <f t="shared" si="139"/>
        <v>0</v>
      </c>
      <c r="AM647" s="353">
        <f t="shared" si="140"/>
        <v>0</v>
      </c>
      <c r="AN647" s="354">
        <f t="shared" si="141"/>
        <v>0</v>
      </c>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c r="BO647" s="23"/>
      <c r="BP647" s="23"/>
      <c r="BQ647" s="23"/>
      <c r="BR647" s="23"/>
      <c r="BS647" s="23"/>
      <c r="BT647" s="23"/>
      <c r="BU647" s="23"/>
      <c r="BV647" s="23"/>
      <c r="BW647" s="23"/>
      <c r="BX647" s="23"/>
      <c r="BY647" s="23"/>
      <c r="BZ647" s="23"/>
      <c r="CA647" s="23"/>
      <c r="CB647" s="23"/>
      <c r="CC647" s="23"/>
      <c r="CD647" s="23"/>
      <c r="CE647" s="23"/>
      <c r="CF647" s="23"/>
      <c r="CG647" s="23"/>
      <c r="CH647" s="23"/>
      <c r="CI647" s="23"/>
      <c r="CJ647" s="23"/>
      <c r="CK647" s="23"/>
      <c r="CL647" s="23"/>
      <c r="CM647" s="23"/>
      <c r="CN647" s="23"/>
      <c r="CO647" s="23"/>
      <c r="CP647" s="23"/>
      <c r="CQ647" s="23"/>
      <c r="CR647" s="23"/>
      <c r="CS647" s="23"/>
      <c r="CT647" s="23"/>
      <c r="CU647" s="23"/>
      <c r="CV647" s="23"/>
      <c r="CW647" s="23"/>
      <c r="CX647" s="23"/>
      <c r="CY647" s="23"/>
      <c r="CZ647" s="23"/>
      <c r="DA647" s="23"/>
      <c r="DB647" s="23"/>
      <c r="DC647" s="23"/>
      <c r="DD647" s="23"/>
      <c r="DE647" s="23"/>
      <c r="DF647" s="23"/>
      <c r="DG647" s="23"/>
      <c r="DH647" s="23"/>
      <c r="DI647" s="23"/>
      <c r="DJ647" s="23"/>
      <c r="DK647" s="23"/>
      <c r="DL647" s="23"/>
      <c r="DM647" s="23"/>
      <c r="DN647" s="23"/>
      <c r="DO647" s="23"/>
      <c r="DP647" s="23"/>
      <c r="DQ647" s="23"/>
      <c r="DR647" s="23"/>
      <c r="DS647" s="23"/>
      <c r="DT647" s="23"/>
      <c r="DU647" s="23"/>
      <c r="DV647" s="23"/>
      <c r="DW647" s="23"/>
      <c r="DX647" s="23"/>
      <c r="DY647" s="23"/>
      <c r="DZ647" s="23"/>
      <c r="EA647" s="23"/>
      <c r="EB647" s="23"/>
      <c r="EC647" s="23"/>
      <c r="ED647" s="23"/>
      <c r="EE647" s="23"/>
      <c r="EF647" s="23"/>
      <c r="EG647" s="23"/>
      <c r="EH647" s="23"/>
      <c r="EI647" s="23"/>
      <c r="EJ647" s="23"/>
      <c r="EK647" s="23"/>
      <c r="EL647" s="23"/>
      <c r="EM647" s="23"/>
      <c r="EN647" s="23"/>
      <c r="EO647" s="23"/>
      <c r="EP647" s="23"/>
      <c r="EQ647" s="23"/>
      <c r="ER647" s="23"/>
      <c r="ES647" s="23"/>
      <c r="ET647" s="23"/>
      <c r="EU647" s="23"/>
      <c r="EV647" s="23"/>
      <c r="EW647" s="23"/>
      <c r="EX647" s="23"/>
      <c r="EY647" s="23"/>
      <c r="EZ647" s="23"/>
      <c r="FA647" s="23"/>
      <c r="FB647" s="23"/>
      <c r="FC647" s="23"/>
      <c r="FD647" s="23"/>
      <c r="FE647" s="23"/>
      <c r="FF647" s="23"/>
      <c r="FG647" s="23"/>
      <c r="FH647" s="23"/>
      <c r="FI647" s="23"/>
      <c r="FJ647" s="23"/>
      <c r="FK647" s="23"/>
      <c r="FL647" s="23"/>
      <c r="FM647" s="23"/>
      <c r="FN647" s="23"/>
      <c r="FO647" s="23"/>
      <c r="FP647" s="23"/>
      <c r="FQ647" s="23"/>
      <c r="FR647" s="23"/>
      <c r="FS647" s="23"/>
      <c r="FT647" s="23"/>
      <c r="FU647" s="23"/>
      <c r="FV647" s="23"/>
      <c r="FW647" s="23"/>
      <c r="FX647" s="23"/>
      <c r="FY647" s="23"/>
      <c r="FZ647" s="23"/>
      <c r="GA647" s="23"/>
      <c r="GB647" s="23"/>
      <c r="GC647" s="23"/>
      <c r="GD647" s="23"/>
      <c r="GE647" s="23"/>
      <c r="GF647" s="23"/>
      <c r="GG647" s="23"/>
      <c r="GH647" s="23"/>
      <c r="GI647" s="23"/>
      <c r="GJ647" s="23"/>
      <c r="GK647" s="23"/>
      <c r="GL647" s="23"/>
      <c r="GM647" s="23"/>
      <c r="GN647" s="23"/>
      <c r="GO647" s="23"/>
      <c r="GP647" s="23"/>
      <c r="GQ647" s="23"/>
      <c r="GR647" s="23"/>
      <c r="GS647" s="23"/>
      <c r="GT647" s="23"/>
      <c r="GU647" s="23"/>
      <c r="GV647" s="23"/>
      <c r="GW647" s="23"/>
      <c r="GX647" s="23"/>
      <c r="GY647" s="23"/>
      <c r="GZ647" s="23"/>
      <c r="HA647" s="23"/>
      <c r="HB647" s="23"/>
      <c r="HC647" s="23"/>
      <c r="HD647" s="23"/>
      <c r="HE647" s="23"/>
      <c r="HF647" s="23"/>
      <c r="HG647" s="23"/>
      <c r="HH647" s="23"/>
      <c r="HI647" s="23"/>
      <c r="HJ647" s="23"/>
      <c r="HK647" s="23"/>
    </row>
    <row r="648" spans="1:219" ht="13.9" customHeight="1">
      <c r="A648" s="392"/>
      <c r="B648" s="160"/>
      <c r="C648" s="161"/>
      <c r="D648" s="161"/>
      <c r="E648" s="255"/>
      <c r="F648" s="396">
        <v>0</v>
      </c>
      <c r="G648" s="181"/>
      <c r="H648" s="186"/>
      <c r="I648" s="162"/>
      <c r="J648" s="163"/>
      <c r="K648" s="164"/>
      <c r="L648" s="164"/>
      <c r="M648" s="187"/>
      <c r="N648" s="458"/>
      <c r="O648" s="463"/>
      <c r="P648" s="190"/>
      <c r="Q648" s="165"/>
      <c r="R648" s="166"/>
      <c r="S648" s="191"/>
      <c r="T648" s="195"/>
      <c r="U648" s="167"/>
      <c r="V648" s="196"/>
      <c r="W648" s="199">
        <f t="shared" si="128"/>
        <v>0</v>
      </c>
      <c r="X648" s="344">
        <f>IF(G648&gt;0,HLOOKUP(C648,'Utility Allowances'!$O$33:$S$34,2),0)</f>
        <v>0</v>
      </c>
      <c r="Y648" s="345">
        <f t="shared" si="129"/>
        <v>0</v>
      </c>
      <c r="Z648" s="168">
        <f t="shared" si="130"/>
        <v>0</v>
      </c>
      <c r="AA648" s="346">
        <f t="shared" si="131"/>
        <v>0</v>
      </c>
      <c r="AB648" s="344">
        <f>IF(Y648&gt;0,VLOOKUP($Y648,'Reference Data 2'!$B$7:$C$71,2),0)</f>
        <v>0</v>
      </c>
      <c r="AC648" s="347">
        <f t="shared" si="132"/>
        <v>0</v>
      </c>
      <c r="AD648" s="348">
        <f t="shared" si="133"/>
        <v>0</v>
      </c>
      <c r="AE648" s="349">
        <f>IF(Y648&gt;0,VLOOKUP($Y648,'Reference Data 2'!$B$9:$D$71,3),0)</f>
        <v>0</v>
      </c>
      <c r="AF648" s="347">
        <f t="shared" si="134"/>
        <v>0</v>
      </c>
      <c r="AG648" s="346">
        <f t="shared" si="135"/>
        <v>0</v>
      </c>
      <c r="AH648" s="350">
        <f t="shared" si="136"/>
        <v>0</v>
      </c>
      <c r="AI648" s="351">
        <f t="shared" si="137"/>
        <v>0</v>
      </c>
      <c r="AJ648" s="352">
        <f t="shared" si="138"/>
        <v>0</v>
      </c>
      <c r="AK648" s="349">
        <f>IF(AA648&gt;0,VLOOKUP(C648,'Reference Data 1'!$N$13:$O$17,2),0)</f>
        <v>0</v>
      </c>
      <c r="AL648" s="346">
        <f t="shared" si="139"/>
        <v>0</v>
      </c>
      <c r="AM648" s="353">
        <f t="shared" si="140"/>
        <v>0</v>
      </c>
      <c r="AN648" s="354">
        <f t="shared" si="141"/>
        <v>0</v>
      </c>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c r="BO648" s="23"/>
      <c r="BP648" s="23"/>
      <c r="BQ648" s="23"/>
      <c r="BR648" s="23"/>
      <c r="BS648" s="23"/>
      <c r="BT648" s="23"/>
      <c r="BU648" s="23"/>
      <c r="BV648" s="23"/>
      <c r="BW648" s="23"/>
      <c r="BX648" s="23"/>
      <c r="BY648" s="23"/>
      <c r="BZ648" s="23"/>
      <c r="CA648" s="23"/>
      <c r="CB648" s="23"/>
      <c r="CC648" s="23"/>
      <c r="CD648" s="23"/>
      <c r="CE648" s="23"/>
      <c r="CF648" s="23"/>
      <c r="CG648" s="23"/>
      <c r="CH648" s="23"/>
      <c r="CI648" s="23"/>
      <c r="CJ648" s="23"/>
      <c r="CK648" s="23"/>
      <c r="CL648" s="23"/>
      <c r="CM648" s="23"/>
      <c r="CN648" s="23"/>
      <c r="CO648" s="23"/>
      <c r="CP648" s="23"/>
      <c r="CQ648" s="23"/>
      <c r="CR648" s="23"/>
      <c r="CS648" s="23"/>
      <c r="CT648" s="23"/>
      <c r="CU648" s="23"/>
      <c r="CV648" s="23"/>
      <c r="CW648" s="23"/>
      <c r="CX648" s="23"/>
      <c r="CY648" s="23"/>
      <c r="CZ648" s="23"/>
      <c r="DA648" s="23"/>
      <c r="DB648" s="23"/>
      <c r="DC648" s="23"/>
      <c r="DD648" s="23"/>
      <c r="DE648" s="23"/>
      <c r="DF648" s="23"/>
      <c r="DG648" s="23"/>
      <c r="DH648" s="23"/>
      <c r="DI648" s="23"/>
      <c r="DJ648" s="23"/>
      <c r="DK648" s="23"/>
      <c r="DL648" s="23"/>
      <c r="DM648" s="23"/>
      <c r="DN648" s="23"/>
      <c r="DO648" s="23"/>
      <c r="DP648" s="23"/>
      <c r="DQ648" s="23"/>
      <c r="DR648" s="23"/>
      <c r="DS648" s="23"/>
      <c r="DT648" s="23"/>
      <c r="DU648" s="23"/>
      <c r="DV648" s="23"/>
      <c r="DW648" s="23"/>
      <c r="DX648" s="23"/>
      <c r="DY648" s="23"/>
      <c r="DZ648" s="23"/>
      <c r="EA648" s="23"/>
      <c r="EB648" s="23"/>
      <c r="EC648" s="23"/>
      <c r="ED648" s="23"/>
      <c r="EE648" s="23"/>
      <c r="EF648" s="23"/>
      <c r="EG648" s="23"/>
      <c r="EH648" s="23"/>
      <c r="EI648" s="23"/>
      <c r="EJ648" s="23"/>
      <c r="EK648" s="23"/>
      <c r="EL648" s="23"/>
      <c r="EM648" s="23"/>
      <c r="EN648" s="23"/>
      <c r="EO648" s="23"/>
      <c r="EP648" s="23"/>
      <c r="EQ648" s="23"/>
      <c r="ER648" s="23"/>
      <c r="ES648" s="23"/>
      <c r="ET648" s="23"/>
      <c r="EU648" s="23"/>
      <c r="EV648" s="23"/>
      <c r="EW648" s="23"/>
      <c r="EX648" s="23"/>
      <c r="EY648" s="23"/>
      <c r="EZ648" s="23"/>
      <c r="FA648" s="23"/>
      <c r="FB648" s="23"/>
      <c r="FC648" s="23"/>
      <c r="FD648" s="23"/>
      <c r="FE648" s="23"/>
      <c r="FF648" s="23"/>
      <c r="FG648" s="23"/>
      <c r="FH648" s="23"/>
      <c r="FI648" s="23"/>
      <c r="FJ648" s="23"/>
      <c r="FK648" s="23"/>
      <c r="FL648" s="23"/>
      <c r="FM648" s="23"/>
      <c r="FN648" s="23"/>
      <c r="FO648" s="23"/>
      <c r="FP648" s="23"/>
      <c r="FQ648" s="23"/>
      <c r="FR648" s="23"/>
      <c r="FS648" s="23"/>
      <c r="FT648" s="23"/>
      <c r="FU648" s="23"/>
      <c r="FV648" s="23"/>
      <c r="FW648" s="23"/>
      <c r="FX648" s="23"/>
      <c r="FY648" s="23"/>
      <c r="FZ648" s="23"/>
      <c r="GA648" s="23"/>
      <c r="GB648" s="23"/>
      <c r="GC648" s="23"/>
      <c r="GD648" s="23"/>
      <c r="GE648" s="23"/>
      <c r="GF648" s="23"/>
      <c r="GG648" s="23"/>
      <c r="GH648" s="23"/>
      <c r="GI648" s="23"/>
      <c r="GJ648" s="23"/>
      <c r="GK648" s="23"/>
      <c r="GL648" s="23"/>
      <c r="GM648" s="23"/>
      <c r="GN648" s="23"/>
      <c r="GO648" s="23"/>
      <c r="GP648" s="23"/>
      <c r="GQ648" s="23"/>
      <c r="GR648" s="23"/>
      <c r="GS648" s="23"/>
      <c r="GT648" s="23"/>
      <c r="GU648" s="23"/>
      <c r="GV648" s="23"/>
      <c r="GW648" s="23"/>
      <c r="GX648" s="23"/>
      <c r="GY648" s="23"/>
      <c r="GZ648" s="23"/>
      <c r="HA648" s="23"/>
      <c r="HB648" s="23"/>
      <c r="HC648" s="23"/>
      <c r="HD648" s="23"/>
      <c r="HE648" s="23"/>
      <c r="HF648" s="23"/>
      <c r="HG648" s="23"/>
      <c r="HH648" s="23"/>
      <c r="HI648" s="23"/>
      <c r="HJ648" s="23"/>
      <c r="HK648" s="23"/>
    </row>
    <row r="649" spans="1:219" ht="13.9" customHeight="1">
      <c r="A649" s="392"/>
      <c r="B649" s="160"/>
      <c r="C649" s="161"/>
      <c r="D649" s="161"/>
      <c r="E649" s="255"/>
      <c r="F649" s="396">
        <v>0</v>
      </c>
      <c r="G649" s="181"/>
      <c r="H649" s="186"/>
      <c r="I649" s="162"/>
      <c r="J649" s="163"/>
      <c r="K649" s="164"/>
      <c r="L649" s="164"/>
      <c r="M649" s="187"/>
      <c r="N649" s="458"/>
      <c r="O649" s="463"/>
      <c r="P649" s="190"/>
      <c r="Q649" s="165"/>
      <c r="R649" s="166"/>
      <c r="S649" s="191"/>
      <c r="T649" s="195"/>
      <c r="U649" s="167"/>
      <c r="V649" s="196"/>
      <c r="W649" s="199">
        <f t="shared" si="128"/>
        <v>0</v>
      </c>
      <c r="X649" s="344">
        <f>IF(G649&gt;0,HLOOKUP(C649,'Utility Allowances'!$O$33:$S$34,2),0)</f>
        <v>0</v>
      </c>
      <c r="Y649" s="345">
        <f t="shared" si="129"/>
        <v>0</v>
      </c>
      <c r="Z649" s="168">
        <f t="shared" si="130"/>
        <v>0</v>
      </c>
      <c r="AA649" s="346">
        <f t="shared" si="131"/>
        <v>0</v>
      </c>
      <c r="AB649" s="344">
        <f>IF(Y649&gt;0,VLOOKUP($Y649,'Reference Data 2'!$B$7:$C$71,2),0)</f>
        <v>0</v>
      </c>
      <c r="AC649" s="347">
        <f t="shared" si="132"/>
        <v>0</v>
      </c>
      <c r="AD649" s="348">
        <f t="shared" si="133"/>
        <v>0</v>
      </c>
      <c r="AE649" s="349">
        <f>IF(Y649&gt;0,VLOOKUP($Y649,'Reference Data 2'!$B$9:$D$71,3),0)</f>
        <v>0</v>
      </c>
      <c r="AF649" s="347">
        <f t="shared" si="134"/>
        <v>0</v>
      </c>
      <c r="AG649" s="346">
        <f t="shared" si="135"/>
        <v>0</v>
      </c>
      <c r="AH649" s="350">
        <f t="shared" si="136"/>
        <v>0</v>
      </c>
      <c r="AI649" s="351">
        <f t="shared" si="137"/>
        <v>0</v>
      </c>
      <c r="AJ649" s="352">
        <f t="shared" si="138"/>
        <v>0</v>
      </c>
      <c r="AK649" s="349">
        <f>IF(AA649&gt;0,VLOOKUP(C649,'Reference Data 1'!$N$13:$O$17,2),0)</f>
        <v>0</v>
      </c>
      <c r="AL649" s="346">
        <f t="shared" si="139"/>
        <v>0</v>
      </c>
      <c r="AM649" s="353">
        <f t="shared" si="140"/>
        <v>0</v>
      </c>
      <c r="AN649" s="354">
        <f t="shared" si="141"/>
        <v>0</v>
      </c>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c r="BO649" s="23"/>
      <c r="BP649" s="23"/>
      <c r="BQ649" s="23"/>
      <c r="BR649" s="23"/>
      <c r="BS649" s="23"/>
      <c r="BT649" s="23"/>
      <c r="BU649" s="23"/>
      <c r="BV649" s="23"/>
      <c r="BW649" s="23"/>
      <c r="BX649" s="23"/>
      <c r="BY649" s="23"/>
      <c r="BZ649" s="23"/>
      <c r="CA649" s="23"/>
      <c r="CB649" s="23"/>
      <c r="CC649" s="23"/>
      <c r="CD649" s="23"/>
      <c r="CE649" s="23"/>
      <c r="CF649" s="23"/>
      <c r="CG649" s="23"/>
      <c r="CH649" s="23"/>
      <c r="CI649" s="23"/>
      <c r="CJ649" s="23"/>
      <c r="CK649" s="23"/>
      <c r="CL649" s="23"/>
      <c r="CM649" s="23"/>
      <c r="CN649" s="23"/>
      <c r="CO649" s="23"/>
      <c r="CP649" s="23"/>
      <c r="CQ649" s="23"/>
      <c r="CR649" s="23"/>
      <c r="CS649" s="23"/>
      <c r="CT649" s="23"/>
      <c r="CU649" s="23"/>
      <c r="CV649" s="23"/>
      <c r="CW649" s="23"/>
      <c r="CX649" s="23"/>
      <c r="CY649" s="23"/>
      <c r="CZ649" s="23"/>
      <c r="DA649" s="23"/>
      <c r="DB649" s="23"/>
      <c r="DC649" s="23"/>
      <c r="DD649" s="23"/>
      <c r="DE649" s="23"/>
      <c r="DF649" s="23"/>
      <c r="DG649" s="23"/>
      <c r="DH649" s="23"/>
      <c r="DI649" s="23"/>
      <c r="DJ649" s="23"/>
      <c r="DK649" s="23"/>
      <c r="DL649" s="23"/>
      <c r="DM649" s="23"/>
      <c r="DN649" s="23"/>
      <c r="DO649" s="23"/>
      <c r="DP649" s="23"/>
      <c r="DQ649" s="23"/>
      <c r="DR649" s="23"/>
      <c r="DS649" s="23"/>
      <c r="DT649" s="23"/>
      <c r="DU649" s="23"/>
      <c r="DV649" s="23"/>
      <c r="DW649" s="23"/>
      <c r="DX649" s="23"/>
      <c r="DY649" s="23"/>
      <c r="DZ649" s="23"/>
      <c r="EA649" s="23"/>
      <c r="EB649" s="23"/>
      <c r="EC649" s="23"/>
      <c r="ED649" s="23"/>
      <c r="EE649" s="23"/>
      <c r="EF649" s="23"/>
      <c r="EG649" s="23"/>
      <c r="EH649" s="23"/>
      <c r="EI649" s="23"/>
      <c r="EJ649" s="23"/>
      <c r="EK649" s="23"/>
      <c r="EL649" s="23"/>
      <c r="EM649" s="23"/>
      <c r="EN649" s="23"/>
      <c r="EO649" s="23"/>
      <c r="EP649" s="23"/>
      <c r="EQ649" s="23"/>
      <c r="ER649" s="23"/>
      <c r="ES649" s="23"/>
      <c r="ET649" s="23"/>
      <c r="EU649" s="23"/>
      <c r="EV649" s="23"/>
      <c r="EW649" s="23"/>
      <c r="EX649" s="23"/>
      <c r="EY649" s="23"/>
      <c r="EZ649" s="23"/>
      <c r="FA649" s="23"/>
      <c r="FB649" s="23"/>
      <c r="FC649" s="23"/>
      <c r="FD649" s="23"/>
      <c r="FE649" s="23"/>
      <c r="FF649" s="23"/>
      <c r="FG649" s="23"/>
      <c r="FH649" s="23"/>
      <c r="FI649" s="23"/>
      <c r="FJ649" s="23"/>
      <c r="FK649" s="23"/>
      <c r="FL649" s="23"/>
      <c r="FM649" s="23"/>
      <c r="FN649" s="23"/>
      <c r="FO649" s="23"/>
      <c r="FP649" s="23"/>
      <c r="FQ649" s="23"/>
      <c r="FR649" s="23"/>
      <c r="FS649" s="23"/>
      <c r="FT649" s="23"/>
      <c r="FU649" s="23"/>
      <c r="FV649" s="23"/>
      <c r="FW649" s="23"/>
      <c r="FX649" s="23"/>
      <c r="FY649" s="23"/>
      <c r="FZ649" s="23"/>
      <c r="GA649" s="23"/>
      <c r="GB649" s="23"/>
      <c r="GC649" s="23"/>
      <c r="GD649" s="23"/>
      <c r="GE649" s="23"/>
      <c r="GF649" s="23"/>
      <c r="GG649" s="23"/>
      <c r="GH649" s="23"/>
      <c r="GI649" s="23"/>
      <c r="GJ649" s="23"/>
      <c r="GK649" s="23"/>
      <c r="GL649" s="23"/>
      <c r="GM649" s="23"/>
      <c r="GN649" s="23"/>
      <c r="GO649" s="23"/>
      <c r="GP649" s="23"/>
      <c r="GQ649" s="23"/>
      <c r="GR649" s="23"/>
      <c r="GS649" s="23"/>
      <c r="GT649" s="23"/>
      <c r="GU649" s="23"/>
      <c r="GV649" s="23"/>
      <c r="GW649" s="23"/>
      <c r="GX649" s="23"/>
      <c r="GY649" s="23"/>
      <c r="GZ649" s="23"/>
      <c r="HA649" s="23"/>
      <c r="HB649" s="23"/>
      <c r="HC649" s="23"/>
      <c r="HD649" s="23"/>
      <c r="HE649" s="23"/>
      <c r="HF649" s="23"/>
      <c r="HG649" s="23"/>
      <c r="HH649" s="23"/>
      <c r="HI649" s="23"/>
      <c r="HJ649" s="23"/>
      <c r="HK649" s="23"/>
    </row>
    <row r="650" spans="1:219" ht="13.9" customHeight="1">
      <c r="A650" s="392"/>
      <c r="B650" s="160"/>
      <c r="C650" s="161"/>
      <c r="D650" s="161"/>
      <c r="E650" s="255"/>
      <c r="F650" s="396">
        <v>0</v>
      </c>
      <c r="G650" s="181"/>
      <c r="H650" s="186"/>
      <c r="I650" s="162"/>
      <c r="J650" s="163"/>
      <c r="K650" s="164"/>
      <c r="L650" s="164"/>
      <c r="M650" s="187"/>
      <c r="N650" s="458"/>
      <c r="O650" s="463"/>
      <c r="P650" s="190"/>
      <c r="Q650" s="165"/>
      <c r="R650" s="166"/>
      <c r="S650" s="191"/>
      <c r="T650" s="195"/>
      <c r="U650" s="167"/>
      <c r="V650" s="196"/>
      <c r="W650" s="199">
        <f t="shared" ref="W650:W713" si="142">IF(U650&gt;0,U650/LOOKUP(T650,IncomeLimits),0)</f>
        <v>0</v>
      </c>
      <c r="X650" s="344">
        <f>IF(G650&gt;0,HLOOKUP(C650,'Utility Allowances'!$O$33:$S$34,2),0)</f>
        <v>0</v>
      </c>
      <c r="Y650" s="345">
        <f t="shared" ref="Y650:Y713" si="143">+G650+C650</f>
        <v>0</v>
      </c>
      <c r="Z650" s="168">
        <f t="shared" ref="Z650:Z713" si="144">+J650+I650</f>
        <v>0</v>
      </c>
      <c r="AA650" s="346">
        <f t="shared" ref="AA650:AA713" si="145">+H650+J650</f>
        <v>0</v>
      </c>
      <c r="AB650" s="344">
        <f>IF(Y650&gt;0,VLOOKUP($Y650,'Reference Data 2'!$B$7:$C$71,2),0)</f>
        <v>0</v>
      </c>
      <c r="AC650" s="347">
        <f t="shared" ref="AC650:AC713" si="146">+AA650-AB650</f>
        <v>0</v>
      </c>
      <c r="AD650" s="348">
        <f t="shared" ref="AD650:AD713" si="147">+IF(AC650&gt;0,AC650,0)</f>
        <v>0</v>
      </c>
      <c r="AE650" s="349">
        <f>IF(Y650&gt;0,VLOOKUP($Y650,'Reference Data 2'!$B$9:$D$71,3),0)</f>
        <v>0</v>
      </c>
      <c r="AF650" s="347">
        <f t="shared" ref="AF650:AF713" si="148">+AA650-AE650</f>
        <v>0</v>
      </c>
      <c r="AG650" s="346">
        <f t="shared" ref="AG650:AG713" si="149">+IF(AF650&gt;0,AF650,0)</f>
        <v>0</v>
      </c>
      <c r="AH650" s="350">
        <f t="shared" ref="AH650:AH713" si="150">+IF(U650&gt;0,(AA650*12)/U650,0)</f>
        <v>0</v>
      </c>
      <c r="AI650" s="351">
        <f t="shared" ref="AI650:AI713" si="151">+IF(AH650&gt;0.5,AH650,0)</f>
        <v>0</v>
      </c>
      <c r="AJ650" s="352">
        <f t="shared" ref="AJ650:AJ713" si="152">+IF(T650&gt;0,IF(C650&gt;0,T650/C650,T650),0)</f>
        <v>0</v>
      </c>
      <c r="AK650" s="349">
        <f>IF(AA650&gt;0,VLOOKUP(C650,'Reference Data 1'!$N$13:$O$17,2),0)</f>
        <v>0</v>
      </c>
      <c r="AL650" s="346">
        <f t="shared" ref="AL650:AL713" si="153">+AK650-AA650</f>
        <v>0</v>
      </c>
      <c r="AM650" s="353">
        <f t="shared" ref="AM650:AM713" si="154">+C650+E650</f>
        <v>0</v>
      </c>
      <c r="AN650" s="354">
        <f t="shared" ref="AN650:AN713" si="155">+IF(F650=1,C650+0.1,IF(F650=2,C650+0.2,0))</f>
        <v>0</v>
      </c>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c r="BO650" s="23"/>
      <c r="BP650" s="23"/>
      <c r="BQ650" s="23"/>
      <c r="BR650" s="23"/>
      <c r="BS650" s="23"/>
      <c r="BT650" s="23"/>
      <c r="BU650" s="23"/>
      <c r="BV650" s="23"/>
      <c r="BW650" s="23"/>
      <c r="BX650" s="23"/>
      <c r="BY650" s="23"/>
      <c r="BZ650" s="23"/>
      <c r="CA650" s="23"/>
      <c r="CB650" s="23"/>
      <c r="CC650" s="23"/>
      <c r="CD650" s="23"/>
      <c r="CE650" s="23"/>
      <c r="CF650" s="23"/>
      <c r="CG650" s="23"/>
      <c r="CH650" s="23"/>
      <c r="CI650" s="23"/>
      <c r="CJ650" s="23"/>
      <c r="CK650" s="23"/>
      <c r="CL650" s="23"/>
      <c r="CM650" s="23"/>
      <c r="CN650" s="23"/>
      <c r="CO650" s="23"/>
      <c r="CP650" s="23"/>
      <c r="CQ650" s="23"/>
      <c r="CR650" s="23"/>
      <c r="CS650" s="23"/>
      <c r="CT650" s="23"/>
      <c r="CU650" s="23"/>
      <c r="CV650" s="23"/>
      <c r="CW650" s="23"/>
      <c r="CX650" s="23"/>
      <c r="CY650" s="23"/>
      <c r="CZ650" s="23"/>
      <c r="DA650" s="23"/>
      <c r="DB650" s="23"/>
      <c r="DC650" s="23"/>
      <c r="DD650" s="23"/>
      <c r="DE650" s="23"/>
      <c r="DF650" s="23"/>
      <c r="DG650" s="23"/>
      <c r="DH650" s="23"/>
      <c r="DI650" s="23"/>
      <c r="DJ650" s="23"/>
      <c r="DK650" s="23"/>
      <c r="DL650" s="23"/>
      <c r="DM650" s="23"/>
      <c r="DN650" s="23"/>
      <c r="DO650" s="23"/>
      <c r="DP650" s="23"/>
      <c r="DQ650" s="23"/>
      <c r="DR650" s="23"/>
      <c r="DS650" s="23"/>
      <c r="DT650" s="23"/>
      <c r="DU650" s="23"/>
      <c r="DV650" s="23"/>
      <c r="DW650" s="23"/>
      <c r="DX650" s="23"/>
      <c r="DY650" s="23"/>
      <c r="DZ650" s="23"/>
      <c r="EA650" s="23"/>
      <c r="EB650" s="23"/>
      <c r="EC650" s="23"/>
      <c r="ED650" s="23"/>
      <c r="EE650" s="23"/>
      <c r="EF650" s="23"/>
      <c r="EG650" s="23"/>
      <c r="EH650" s="23"/>
      <c r="EI650" s="23"/>
      <c r="EJ650" s="23"/>
      <c r="EK650" s="23"/>
      <c r="EL650" s="23"/>
      <c r="EM650" s="23"/>
      <c r="EN650" s="23"/>
      <c r="EO650" s="23"/>
      <c r="EP650" s="23"/>
      <c r="EQ650" s="23"/>
      <c r="ER650" s="23"/>
      <c r="ES650" s="23"/>
      <c r="ET650" s="23"/>
      <c r="EU650" s="23"/>
      <c r="EV650" s="23"/>
      <c r="EW650" s="23"/>
      <c r="EX650" s="23"/>
      <c r="EY650" s="23"/>
      <c r="EZ650" s="23"/>
      <c r="FA650" s="23"/>
      <c r="FB650" s="23"/>
      <c r="FC650" s="23"/>
      <c r="FD650" s="23"/>
      <c r="FE650" s="23"/>
      <c r="FF650" s="23"/>
      <c r="FG650" s="23"/>
      <c r="FH650" s="23"/>
      <c r="FI650" s="23"/>
      <c r="FJ650" s="23"/>
      <c r="FK650" s="23"/>
      <c r="FL650" s="23"/>
      <c r="FM650" s="23"/>
      <c r="FN650" s="23"/>
      <c r="FO650" s="23"/>
      <c r="FP650" s="23"/>
      <c r="FQ650" s="23"/>
      <c r="FR650" s="23"/>
      <c r="FS650" s="23"/>
      <c r="FT650" s="23"/>
      <c r="FU650" s="23"/>
      <c r="FV650" s="23"/>
      <c r="FW650" s="23"/>
      <c r="FX650" s="23"/>
      <c r="FY650" s="23"/>
      <c r="FZ650" s="23"/>
      <c r="GA650" s="23"/>
      <c r="GB650" s="23"/>
      <c r="GC650" s="23"/>
      <c r="GD650" s="23"/>
      <c r="GE650" s="23"/>
      <c r="GF650" s="23"/>
      <c r="GG650" s="23"/>
      <c r="GH650" s="23"/>
      <c r="GI650" s="23"/>
      <c r="GJ650" s="23"/>
      <c r="GK650" s="23"/>
      <c r="GL650" s="23"/>
      <c r="GM650" s="23"/>
      <c r="GN650" s="23"/>
      <c r="GO650" s="23"/>
      <c r="GP650" s="23"/>
      <c r="GQ650" s="23"/>
      <c r="GR650" s="23"/>
      <c r="GS650" s="23"/>
      <c r="GT650" s="23"/>
      <c r="GU650" s="23"/>
      <c r="GV650" s="23"/>
      <c r="GW650" s="23"/>
      <c r="GX650" s="23"/>
      <c r="GY650" s="23"/>
      <c r="GZ650" s="23"/>
      <c r="HA650" s="23"/>
      <c r="HB650" s="23"/>
      <c r="HC650" s="23"/>
      <c r="HD650" s="23"/>
      <c r="HE650" s="23"/>
      <c r="HF650" s="23"/>
      <c r="HG650" s="23"/>
      <c r="HH650" s="23"/>
      <c r="HI650" s="23"/>
      <c r="HJ650" s="23"/>
      <c r="HK650" s="23"/>
    </row>
    <row r="651" spans="1:219" ht="13.9" customHeight="1">
      <c r="A651" s="392"/>
      <c r="B651" s="160"/>
      <c r="C651" s="161"/>
      <c r="D651" s="161"/>
      <c r="E651" s="255"/>
      <c r="F651" s="396">
        <v>0</v>
      </c>
      <c r="G651" s="181"/>
      <c r="H651" s="186"/>
      <c r="I651" s="162"/>
      <c r="J651" s="163"/>
      <c r="K651" s="164"/>
      <c r="L651" s="164"/>
      <c r="M651" s="187"/>
      <c r="N651" s="458"/>
      <c r="O651" s="463"/>
      <c r="P651" s="190"/>
      <c r="Q651" s="165"/>
      <c r="R651" s="166"/>
      <c r="S651" s="191"/>
      <c r="T651" s="195"/>
      <c r="U651" s="167"/>
      <c r="V651" s="196"/>
      <c r="W651" s="199">
        <f t="shared" si="142"/>
        <v>0</v>
      </c>
      <c r="X651" s="344">
        <f>IF(G651&gt;0,HLOOKUP(C651,'Utility Allowances'!$O$33:$S$34,2),0)</f>
        <v>0</v>
      </c>
      <c r="Y651" s="345">
        <f t="shared" si="143"/>
        <v>0</v>
      </c>
      <c r="Z651" s="168">
        <f t="shared" si="144"/>
        <v>0</v>
      </c>
      <c r="AA651" s="346">
        <f t="shared" si="145"/>
        <v>0</v>
      </c>
      <c r="AB651" s="344">
        <f>IF(Y651&gt;0,VLOOKUP($Y651,'Reference Data 2'!$B$7:$C$71,2),0)</f>
        <v>0</v>
      </c>
      <c r="AC651" s="347">
        <f t="shared" si="146"/>
        <v>0</v>
      </c>
      <c r="AD651" s="348">
        <f t="shared" si="147"/>
        <v>0</v>
      </c>
      <c r="AE651" s="349">
        <f>IF(Y651&gt;0,VLOOKUP($Y651,'Reference Data 2'!$B$9:$D$71,3),0)</f>
        <v>0</v>
      </c>
      <c r="AF651" s="347">
        <f t="shared" si="148"/>
        <v>0</v>
      </c>
      <c r="AG651" s="346">
        <f t="shared" si="149"/>
        <v>0</v>
      </c>
      <c r="AH651" s="350">
        <f t="shared" si="150"/>
        <v>0</v>
      </c>
      <c r="AI651" s="351">
        <f t="shared" si="151"/>
        <v>0</v>
      </c>
      <c r="AJ651" s="352">
        <f t="shared" si="152"/>
        <v>0</v>
      </c>
      <c r="AK651" s="349">
        <f>IF(AA651&gt;0,VLOOKUP(C651,'Reference Data 1'!$N$13:$O$17,2),0)</f>
        <v>0</v>
      </c>
      <c r="AL651" s="346">
        <f t="shared" si="153"/>
        <v>0</v>
      </c>
      <c r="AM651" s="353">
        <f t="shared" si="154"/>
        <v>0</v>
      </c>
      <c r="AN651" s="354">
        <f t="shared" si="155"/>
        <v>0</v>
      </c>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c r="BO651" s="23"/>
      <c r="BP651" s="23"/>
      <c r="BQ651" s="23"/>
      <c r="BR651" s="23"/>
      <c r="BS651" s="23"/>
      <c r="BT651" s="23"/>
      <c r="BU651" s="23"/>
      <c r="BV651" s="23"/>
      <c r="BW651" s="23"/>
      <c r="BX651" s="23"/>
      <c r="BY651" s="23"/>
      <c r="BZ651" s="23"/>
      <c r="CA651" s="23"/>
      <c r="CB651" s="23"/>
      <c r="CC651" s="23"/>
      <c r="CD651" s="23"/>
      <c r="CE651" s="23"/>
      <c r="CF651" s="23"/>
      <c r="CG651" s="23"/>
      <c r="CH651" s="23"/>
      <c r="CI651" s="23"/>
      <c r="CJ651" s="23"/>
      <c r="CK651" s="23"/>
      <c r="CL651" s="23"/>
      <c r="CM651" s="23"/>
      <c r="CN651" s="23"/>
      <c r="CO651" s="23"/>
      <c r="CP651" s="23"/>
      <c r="CQ651" s="23"/>
      <c r="CR651" s="23"/>
      <c r="CS651" s="23"/>
      <c r="CT651" s="23"/>
      <c r="CU651" s="23"/>
      <c r="CV651" s="23"/>
      <c r="CW651" s="23"/>
      <c r="CX651" s="23"/>
      <c r="CY651" s="23"/>
      <c r="CZ651" s="23"/>
      <c r="DA651" s="23"/>
      <c r="DB651" s="23"/>
      <c r="DC651" s="23"/>
      <c r="DD651" s="23"/>
      <c r="DE651" s="23"/>
      <c r="DF651" s="23"/>
      <c r="DG651" s="23"/>
      <c r="DH651" s="23"/>
      <c r="DI651" s="23"/>
      <c r="DJ651" s="23"/>
      <c r="DK651" s="23"/>
      <c r="DL651" s="23"/>
      <c r="DM651" s="23"/>
      <c r="DN651" s="23"/>
      <c r="DO651" s="23"/>
      <c r="DP651" s="23"/>
      <c r="DQ651" s="23"/>
      <c r="DR651" s="23"/>
      <c r="DS651" s="23"/>
      <c r="DT651" s="23"/>
      <c r="DU651" s="23"/>
      <c r="DV651" s="23"/>
      <c r="DW651" s="23"/>
      <c r="DX651" s="23"/>
      <c r="DY651" s="23"/>
      <c r="DZ651" s="23"/>
      <c r="EA651" s="23"/>
      <c r="EB651" s="23"/>
      <c r="EC651" s="23"/>
      <c r="ED651" s="23"/>
      <c r="EE651" s="23"/>
      <c r="EF651" s="23"/>
      <c r="EG651" s="23"/>
      <c r="EH651" s="23"/>
      <c r="EI651" s="23"/>
      <c r="EJ651" s="23"/>
      <c r="EK651" s="23"/>
      <c r="EL651" s="23"/>
      <c r="EM651" s="23"/>
      <c r="EN651" s="23"/>
      <c r="EO651" s="23"/>
      <c r="EP651" s="23"/>
      <c r="EQ651" s="23"/>
      <c r="ER651" s="23"/>
      <c r="ES651" s="23"/>
      <c r="ET651" s="23"/>
      <c r="EU651" s="23"/>
      <c r="EV651" s="23"/>
      <c r="EW651" s="23"/>
      <c r="EX651" s="23"/>
      <c r="EY651" s="23"/>
      <c r="EZ651" s="23"/>
      <c r="FA651" s="23"/>
      <c r="FB651" s="23"/>
      <c r="FC651" s="23"/>
      <c r="FD651" s="23"/>
      <c r="FE651" s="23"/>
      <c r="FF651" s="23"/>
      <c r="FG651" s="23"/>
      <c r="FH651" s="23"/>
      <c r="FI651" s="23"/>
      <c r="FJ651" s="23"/>
      <c r="FK651" s="23"/>
      <c r="FL651" s="23"/>
      <c r="FM651" s="23"/>
      <c r="FN651" s="23"/>
      <c r="FO651" s="23"/>
      <c r="FP651" s="23"/>
      <c r="FQ651" s="23"/>
      <c r="FR651" s="23"/>
      <c r="FS651" s="23"/>
      <c r="FT651" s="23"/>
      <c r="FU651" s="23"/>
      <c r="FV651" s="23"/>
      <c r="FW651" s="23"/>
      <c r="FX651" s="23"/>
      <c r="FY651" s="23"/>
      <c r="FZ651" s="23"/>
      <c r="GA651" s="23"/>
      <c r="GB651" s="23"/>
      <c r="GC651" s="23"/>
      <c r="GD651" s="23"/>
      <c r="GE651" s="23"/>
      <c r="GF651" s="23"/>
      <c r="GG651" s="23"/>
      <c r="GH651" s="23"/>
      <c r="GI651" s="23"/>
      <c r="GJ651" s="23"/>
      <c r="GK651" s="23"/>
      <c r="GL651" s="23"/>
      <c r="GM651" s="23"/>
      <c r="GN651" s="23"/>
      <c r="GO651" s="23"/>
      <c r="GP651" s="23"/>
      <c r="GQ651" s="23"/>
      <c r="GR651" s="23"/>
      <c r="GS651" s="23"/>
      <c r="GT651" s="23"/>
      <c r="GU651" s="23"/>
      <c r="GV651" s="23"/>
      <c r="GW651" s="23"/>
      <c r="GX651" s="23"/>
      <c r="GY651" s="23"/>
      <c r="GZ651" s="23"/>
      <c r="HA651" s="23"/>
      <c r="HB651" s="23"/>
      <c r="HC651" s="23"/>
      <c r="HD651" s="23"/>
      <c r="HE651" s="23"/>
      <c r="HF651" s="23"/>
      <c r="HG651" s="23"/>
      <c r="HH651" s="23"/>
      <c r="HI651" s="23"/>
      <c r="HJ651" s="23"/>
      <c r="HK651" s="23"/>
    </row>
    <row r="652" spans="1:219" ht="13.9" customHeight="1">
      <c r="A652" s="392"/>
      <c r="B652" s="160"/>
      <c r="C652" s="161"/>
      <c r="D652" s="161"/>
      <c r="E652" s="255"/>
      <c r="F652" s="396">
        <v>0</v>
      </c>
      <c r="G652" s="181"/>
      <c r="H652" s="186"/>
      <c r="I652" s="162"/>
      <c r="J652" s="163"/>
      <c r="K652" s="164"/>
      <c r="L652" s="164"/>
      <c r="M652" s="187"/>
      <c r="N652" s="458"/>
      <c r="O652" s="463"/>
      <c r="P652" s="190"/>
      <c r="Q652" s="165"/>
      <c r="R652" s="166"/>
      <c r="S652" s="191"/>
      <c r="T652" s="195"/>
      <c r="U652" s="167"/>
      <c r="V652" s="196"/>
      <c r="W652" s="199">
        <f t="shared" si="142"/>
        <v>0</v>
      </c>
      <c r="X652" s="344">
        <f>IF(G652&gt;0,HLOOKUP(C652,'Utility Allowances'!$O$33:$S$34,2),0)</f>
        <v>0</v>
      </c>
      <c r="Y652" s="345">
        <f t="shared" si="143"/>
        <v>0</v>
      </c>
      <c r="Z652" s="168">
        <f t="shared" si="144"/>
        <v>0</v>
      </c>
      <c r="AA652" s="346">
        <f t="shared" si="145"/>
        <v>0</v>
      </c>
      <c r="AB652" s="344">
        <f>IF(Y652&gt;0,VLOOKUP($Y652,'Reference Data 2'!$B$7:$C$71,2),0)</f>
        <v>0</v>
      </c>
      <c r="AC652" s="347">
        <f t="shared" si="146"/>
        <v>0</v>
      </c>
      <c r="AD652" s="348">
        <f t="shared" si="147"/>
        <v>0</v>
      </c>
      <c r="AE652" s="349">
        <f>IF(Y652&gt;0,VLOOKUP($Y652,'Reference Data 2'!$B$9:$D$71,3),0)</f>
        <v>0</v>
      </c>
      <c r="AF652" s="347">
        <f t="shared" si="148"/>
        <v>0</v>
      </c>
      <c r="AG652" s="346">
        <f t="shared" si="149"/>
        <v>0</v>
      </c>
      <c r="AH652" s="350">
        <f t="shared" si="150"/>
        <v>0</v>
      </c>
      <c r="AI652" s="351">
        <f t="shared" si="151"/>
        <v>0</v>
      </c>
      <c r="AJ652" s="352">
        <f t="shared" si="152"/>
        <v>0</v>
      </c>
      <c r="AK652" s="349">
        <f>IF(AA652&gt;0,VLOOKUP(C652,'Reference Data 1'!$N$13:$O$17,2),0)</f>
        <v>0</v>
      </c>
      <c r="AL652" s="346">
        <f t="shared" si="153"/>
        <v>0</v>
      </c>
      <c r="AM652" s="353">
        <f t="shared" si="154"/>
        <v>0</v>
      </c>
      <c r="AN652" s="354">
        <f t="shared" si="155"/>
        <v>0</v>
      </c>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c r="BU652" s="23"/>
      <c r="BV652" s="23"/>
      <c r="BW652" s="23"/>
      <c r="BX652" s="23"/>
      <c r="BY652" s="23"/>
      <c r="BZ652" s="23"/>
      <c r="CA652" s="23"/>
      <c r="CB652" s="23"/>
      <c r="CC652" s="23"/>
      <c r="CD652" s="23"/>
      <c r="CE652" s="23"/>
      <c r="CF652" s="23"/>
      <c r="CG652" s="23"/>
      <c r="CH652" s="23"/>
      <c r="CI652" s="23"/>
      <c r="CJ652" s="23"/>
      <c r="CK652" s="23"/>
      <c r="CL652" s="23"/>
      <c r="CM652" s="23"/>
      <c r="CN652" s="23"/>
      <c r="CO652" s="23"/>
      <c r="CP652" s="23"/>
      <c r="CQ652" s="23"/>
      <c r="CR652" s="23"/>
      <c r="CS652" s="23"/>
      <c r="CT652" s="23"/>
      <c r="CU652" s="23"/>
      <c r="CV652" s="23"/>
      <c r="CW652" s="23"/>
      <c r="CX652" s="23"/>
      <c r="CY652" s="23"/>
      <c r="CZ652" s="23"/>
      <c r="DA652" s="23"/>
      <c r="DB652" s="23"/>
      <c r="DC652" s="23"/>
      <c r="DD652" s="23"/>
      <c r="DE652" s="23"/>
      <c r="DF652" s="23"/>
      <c r="DG652" s="23"/>
      <c r="DH652" s="23"/>
      <c r="DI652" s="23"/>
      <c r="DJ652" s="23"/>
      <c r="DK652" s="23"/>
      <c r="DL652" s="23"/>
      <c r="DM652" s="23"/>
      <c r="DN652" s="23"/>
      <c r="DO652" s="23"/>
      <c r="DP652" s="23"/>
      <c r="DQ652" s="23"/>
      <c r="DR652" s="23"/>
      <c r="DS652" s="23"/>
      <c r="DT652" s="23"/>
      <c r="DU652" s="23"/>
      <c r="DV652" s="23"/>
      <c r="DW652" s="23"/>
      <c r="DX652" s="23"/>
      <c r="DY652" s="23"/>
      <c r="DZ652" s="23"/>
      <c r="EA652" s="23"/>
      <c r="EB652" s="23"/>
      <c r="EC652" s="23"/>
      <c r="ED652" s="23"/>
      <c r="EE652" s="23"/>
      <c r="EF652" s="23"/>
      <c r="EG652" s="23"/>
      <c r="EH652" s="23"/>
      <c r="EI652" s="23"/>
      <c r="EJ652" s="23"/>
      <c r="EK652" s="23"/>
      <c r="EL652" s="23"/>
      <c r="EM652" s="23"/>
      <c r="EN652" s="23"/>
      <c r="EO652" s="23"/>
      <c r="EP652" s="23"/>
      <c r="EQ652" s="23"/>
      <c r="ER652" s="23"/>
      <c r="ES652" s="23"/>
      <c r="ET652" s="23"/>
      <c r="EU652" s="23"/>
      <c r="EV652" s="23"/>
      <c r="EW652" s="23"/>
      <c r="EX652" s="23"/>
      <c r="EY652" s="23"/>
      <c r="EZ652" s="23"/>
      <c r="FA652" s="23"/>
      <c r="FB652" s="23"/>
      <c r="FC652" s="23"/>
      <c r="FD652" s="23"/>
      <c r="FE652" s="23"/>
      <c r="FF652" s="23"/>
      <c r="FG652" s="23"/>
      <c r="FH652" s="23"/>
      <c r="FI652" s="23"/>
      <c r="FJ652" s="23"/>
      <c r="FK652" s="23"/>
      <c r="FL652" s="23"/>
      <c r="FM652" s="23"/>
      <c r="FN652" s="23"/>
      <c r="FO652" s="23"/>
      <c r="FP652" s="23"/>
      <c r="FQ652" s="23"/>
      <c r="FR652" s="23"/>
      <c r="FS652" s="23"/>
      <c r="FT652" s="23"/>
      <c r="FU652" s="23"/>
      <c r="FV652" s="23"/>
      <c r="FW652" s="23"/>
      <c r="FX652" s="23"/>
      <c r="FY652" s="23"/>
      <c r="FZ652" s="23"/>
      <c r="GA652" s="23"/>
      <c r="GB652" s="23"/>
      <c r="GC652" s="23"/>
      <c r="GD652" s="23"/>
      <c r="GE652" s="23"/>
      <c r="GF652" s="23"/>
      <c r="GG652" s="23"/>
      <c r="GH652" s="23"/>
      <c r="GI652" s="23"/>
      <c r="GJ652" s="23"/>
      <c r="GK652" s="23"/>
      <c r="GL652" s="23"/>
      <c r="GM652" s="23"/>
      <c r="GN652" s="23"/>
      <c r="GO652" s="23"/>
      <c r="GP652" s="23"/>
      <c r="GQ652" s="23"/>
      <c r="GR652" s="23"/>
      <c r="GS652" s="23"/>
      <c r="GT652" s="23"/>
      <c r="GU652" s="23"/>
      <c r="GV652" s="23"/>
      <c r="GW652" s="23"/>
      <c r="GX652" s="23"/>
      <c r="GY652" s="23"/>
      <c r="GZ652" s="23"/>
      <c r="HA652" s="23"/>
      <c r="HB652" s="23"/>
      <c r="HC652" s="23"/>
      <c r="HD652" s="23"/>
      <c r="HE652" s="23"/>
      <c r="HF652" s="23"/>
      <c r="HG652" s="23"/>
      <c r="HH652" s="23"/>
      <c r="HI652" s="23"/>
      <c r="HJ652" s="23"/>
      <c r="HK652" s="23"/>
    </row>
    <row r="653" spans="1:219" ht="13.9" customHeight="1">
      <c r="A653" s="392"/>
      <c r="B653" s="160"/>
      <c r="C653" s="161"/>
      <c r="D653" s="161"/>
      <c r="E653" s="255"/>
      <c r="F653" s="396">
        <v>0</v>
      </c>
      <c r="G653" s="181"/>
      <c r="H653" s="186"/>
      <c r="I653" s="162"/>
      <c r="J653" s="163"/>
      <c r="K653" s="164"/>
      <c r="L653" s="164"/>
      <c r="M653" s="187"/>
      <c r="N653" s="458"/>
      <c r="O653" s="463"/>
      <c r="P653" s="190"/>
      <c r="Q653" s="165"/>
      <c r="R653" s="166"/>
      <c r="S653" s="191"/>
      <c r="T653" s="195"/>
      <c r="U653" s="167"/>
      <c r="V653" s="196"/>
      <c r="W653" s="199">
        <f t="shared" si="142"/>
        <v>0</v>
      </c>
      <c r="X653" s="344">
        <f>IF(G653&gt;0,HLOOKUP(C653,'Utility Allowances'!$O$33:$S$34,2),0)</f>
        <v>0</v>
      </c>
      <c r="Y653" s="345">
        <f t="shared" si="143"/>
        <v>0</v>
      </c>
      <c r="Z653" s="168">
        <f t="shared" si="144"/>
        <v>0</v>
      </c>
      <c r="AA653" s="346">
        <f t="shared" si="145"/>
        <v>0</v>
      </c>
      <c r="AB653" s="344">
        <f>IF(Y653&gt;0,VLOOKUP($Y653,'Reference Data 2'!$B$7:$C$71,2),0)</f>
        <v>0</v>
      </c>
      <c r="AC653" s="347">
        <f t="shared" si="146"/>
        <v>0</v>
      </c>
      <c r="AD653" s="348">
        <f t="shared" si="147"/>
        <v>0</v>
      </c>
      <c r="AE653" s="349">
        <f>IF(Y653&gt;0,VLOOKUP($Y653,'Reference Data 2'!$B$9:$D$71,3),0)</f>
        <v>0</v>
      </c>
      <c r="AF653" s="347">
        <f t="shared" si="148"/>
        <v>0</v>
      </c>
      <c r="AG653" s="346">
        <f t="shared" si="149"/>
        <v>0</v>
      </c>
      <c r="AH653" s="350">
        <f t="shared" si="150"/>
        <v>0</v>
      </c>
      <c r="AI653" s="351">
        <f t="shared" si="151"/>
        <v>0</v>
      </c>
      <c r="AJ653" s="352">
        <f t="shared" si="152"/>
        <v>0</v>
      </c>
      <c r="AK653" s="349">
        <f>IF(AA653&gt;0,VLOOKUP(C653,'Reference Data 1'!$N$13:$O$17,2),0)</f>
        <v>0</v>
      </c>
      <c r="AL653" s="346">
        <f t="shared" si="153"/>
        <v>0</v>
      </c>
      <c r="AM653" s="353">
        <f t="shared" si="154"/>
        <v>0</v>
      </c>
      <c r="AN653" s="354">
        <f t="shared" si="155"/>
        <v>0</v>
      </c>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c r="BO653" s="23"/>
      <c r="BP653" s="23"/>
      <c r="BQ653" s="23"/>
      <c r="BR653" s="23"/>
      <c r="BS653" s="23"/>
      <c r="BT653" s="23"/>
      <c r="BU653" s="23"/>
      <c r="BV653" s="23"/>
      <c r="BW653" s="23"/>
      <c r="BX653" s="23"/>
      <c r="BY653" s="23"/>
      <c r="BZ653" s="23"/>
      <c r="CA653" s="23"/>
      <c r="CB653" s="23"/>
      <c r="CC653" s="23"/>
      <c r="CD653" s="23"/>
      <c r="CE653" s="23"/>
      <c r="CF653" s="23"/>
      <c r="CG653" s="23"/>
      <c r="CH653" s="23"/>
      <c r="CI653" s="23"/>
      <c r="CJ653" s="23"/>
      <c r="CK653" s="23"/>
      <c r="CL653" s="23"/>
      <c r="CM653" s="23"/>
      <c r="CN653" s="23"/>
      <c r="CO653" s="23"/>
      <c r="CP653" s="23"/>
      <c r="CQ653" s="23"/>
      <c r="CR653" s="23"/>
      <c r="CS653" s="23"/>
      <c r="CT653" s="23"/>
      <c r="CU653" s="23"/>
      <c r="CV653" s="23"/>
      <c r="CW653" s="23"/>
      <c r="CX653" s="23"/>
      <c r="CY653" s="23"/>
      <c r="CZ653" s="23"/>
      <c r="DA653" s="23"/>
      <c r="DB653" s="23"/>
      <c r="DC653" s="23"/>
      <c r="DD653" s="23"/>
      <c r="DE653" s="23"/>
      <c r="DF653" s="23"/>
      <c r="DG653" s="23"/>
      <c r="DH653" s="23"/>
      <c r="DI653" s="23"/>
      <c r="DJ653" s="23"/>
      <c r="DK653" s="23"/>
      <c r="DL653" s="23"/>
      <c r="DM653" s="23"/>
      <c r="DN653" s="23"/>
      <c r="DO653" s="23"/>
      <c r="DP653" s="23"/>
      <c r="DQ653" s="23"/>
      <c r="DR653" s="23"/>
      <c r="DS653" s="23"/>
      <c r="DT653" s="23"/>
      <c r="DU653" s="23"/>
      <c r="DV653" s="23"/>
      <c r="DW653" s="23"/>
      <c r="DX653" s="23"/>
      <c r="DY653" s="23"/>
      <c r="DZ653" s="23"/>
      <c r="EA653" s="23"/>
      <c r="EB653" s="23"/>
      <c r="EC653" s="23"/>
      <c r="ED653" s="23"/>
      <c r="EE653" s="23"/>
      <c r="EF653" s="23"/>
      <c r="EG653" s="23"/>
      <c r="EH653" s="23"/>
      <c r="EI653" s="23"/>
      <c r="EJ653" s="23"/>
      <c r="EK653" s="23"/>
      <c r="EL653" s="23"/>
      <c r="EM653" s="23"/>
      <c r="EN653" s="23"/>
      <c r="EO653" s="23"/>
      <c r="EP653" s="23"/>
      <c r="EQ653" s="23"/>
      <c r="ER653" s="23"/>
      <c r="ES653" s="23"/>
      <c r="ET653" s="23"/>
      <c r="EU653" s="23"/>
      <c r="EV653" s="23"/>
      <c r="EW653" s="23"/>
      <c r="EX653" s="23"/>
      <c r="EY653" s="23"/>
      <c r="EZ653" s="23"/>
      <c r="FA653" s="23"/>
      <c r="FB653" s="23"/>
      <c r="FC653" s="23"/>
      <c r="FD653" s="23"/>
      <c r="FE653" s="23"/>
      <c r="FF653" s="23"/>
      <c r="FG653" s="23"/>
      <c r="FH653" s="23"/>
      <c r="FI653" s="23"/>
      <c r="FJ653" s="23"/>
      <c r="FK653" s="23"/>
      <c r="FL653" s="23"/>
      <c r="FM653" s="23"/>
      <c r="FN653" s="23"/>
      <c r="FO653" s="23"/>
      <c r="FP653" s="23"/>
      <c r="FQ653" s="23"/>
      <c r="FR653" s="23"/>
      <c r="FS653" s="23"/>
      <c r="FT653" s="23"/>
      <c r="FU653" s="23"/>
      <c r="FV653" s="23"/>
      <c r="FW653" s="23"/>
      <c r="FX653" s="23"/>
      <c r="FY653" s="23"/>
      <c r="FZ653" s="23"/>
      <c r="GA653" s="23"/>
      <c r="GB653" s="23"/>
      <c r="GC653" s="23"/>
      <c r="GD653" s="23"/>
      <c r="GE653" s="23"/>
      <c r="GF653" s="23"/>
      <c r="GG653" s="23"/>
      <c r="GH653" s="23"/>
      <c r="GI653" s="23"/>
      <c r="GJ653" s="23"/>
      <c r="GK653" s="23"/>
      <c r="GL653" s="23"/>
      <c r="GM653" s="23"/>
      <c r="GN653" s="23"/>
      <c r="GO653" s="23"/>
      <c r="GP653" s="23"/>
      <c r="GQ653" s="23"/>
      <c r="GR653" s="23"/>
      <c r="GS653" s="23"/>
      <c r="GT653" s="23"/>
      <c r="GU653" s="23"/>
      <c r="GV653" s="23"/>
      <c r="GW653" s="23"/>
      <c r="GX653" s="23"/>
      <c r="GY653" s="23"/>
      <c r="GZ653" s="23"/>
      <c r="HA653" s="23"/>
      <c r="HB653" s="23"/>
      <c r="HC653" s="23"/>
      <c r="HD653" s="23"/>
      <c r="HE653" s="23"/>
      <c r="HF653" s="23"/>
      <c r="HG653" s="23"/>
      <c r="HH653" s="23"/>
      <c r="HI653" s="23"/>
      <c r="HJ653" s="23"/>
      <c r="HK653" s="23"/>
    </row>
    <row r="654" spans="1:219" ht="13.9" customHeight="1">
      <c r="A654" s="392"/>
      <c r="B654" s="160"/>
      <c r="C654" s="161"/>
      <c r="D654" s="161"/>
      <c r="E654" s="255"/>
      <c r="F654" s="396">
        <v>0</v>
      </c>
      <c r="G654" s="181"/>
      <c r="H654" s="186"/>
      <c r="I654" s="162"/>
      <c r="J654" s="163"/>
      <c r="K654" s="164"/>
      <c r="L654" s="164"/>
      <c r="M654" s="187"/>
      <c r="N654" s="458"/>
      <c r="O654" s="463"/>
      <c r="P654" s="190"/>
      <c r="Q654" s="165"/>
      <c r="R654" s="166"/>
      <c r="S654" s="191"/>
      <c r="T654" s="195"/>
      <c r="U654" s="167"/>
      <c r="V654" s="196"/>
      <c r="W654" s="199">
        <f t="shared" si="142"/>
        <v>0</v>
      </c>
      <c r="X654" s="344">
        <f>IF(G654&gt;0,HLOOKUP(C654,'Utility Allowances'!$O$33:$S$34,2),0)</f>
        <v>0</v>
      </c>
      <c r="Y654" s="345">
        <f t="shared" si="143"/>
        <v>0</v>
      </c>
      <c r="Z654" s="168">
        <f t="shared" si="144"/>
        <v>0</v>
      </c>
      <c r="AA654" s="346">
        <f t="shared" si="145"/>
        <v>0</v>
      </c>
      <c r="AB654" s="344">
        <f>IF(Y654&gt;0,VLOOKUP($Y654,'Reference Data 2'!$B$7:$C$71,2),0)</f>
        <v>0</v>
      </c>
      <c r="AC654" s="347">
        <f t="shared" si="146"/>
        <v>0</v>
      </c>
      <c r="AD654" s="348">
        <f t="shared" si="147"/>
        <v>0</v>
      </c>
      <c r="AE654" s="349">
        <f>IF(Y654&gt;0,VLOOKUP($Y654,'Reference Data 2'!$B$9:$D$71,3),0)</f>
        <v>0</v>
      </c>
      <c r="AF654" s="347">
        <f t="shared" si="148"/>
        <v>0</v>
      </c>
      <c r="AG654" s="346">
        <f t="shared" si="149"/>
        <v>0</v>
      </c>
      <c r="AH654" s="350">
        <f t="shared" si="150"/>
        <v>0</v>
      </c>
      <c r="AI654" s="351">
        <f t="shared" si="151"/>
        <v>0</v>
      </c>
      <c r="AJ654" s="352">
        <f t="shared" si="152"/>
        <v>0</v>
      </c>
      <c r="AK654" s="349">
        <f>IF(AA654&gt;0,VLOOKUP(C654,'Reference Data 1'!$N$13:$O$17,2),0)</f>
        <v>0</v>
      </c>
      <c r="AL654" s="346">
        <f t="shared" si="153"/>
        <v>0</v>
      </c>
      <c r="AM654" s="353">
        <f t="shared" si="154"/>
        <v>0</v>
      </c>
      <c r="AN654" s="354">
        <f t="shared" si="155"/>
        <v>0</v>
      </c>
      <c r="AR654" s="23"/>
      <c r="AS654" s="23"/>
      <c r="AT654" s="23"/>
      <c r="AU654" s="23"/>
      <c r="AV654" s="23"/>
      <c r="AW654" s="23"/>
      <c r="AX654" s="23"/>
      <c r="AY654" s="23"/>
      <c r="AZ654" s="23"/>
      <c r="BA654" s="23"/>
      <c r="BB654" s="23"/>
      <c r="BC654" s="23"/>
      <c r="BD654" s="23"/>
      <c r="BE654" s="23"/>
      <c r="BF654" s="23"/>
      <c r="BG654" s="23"/>
      <c r="BH654" s="23"/>
      <c r="BI654" s="23"/>
      <c r="BJ654" s="23"/>
      <c r="BK654" s="23"/>
      <c r="BL654" s="23"/>
      <c r="BM654" s="23"/>
      <c r="BN654" s="23"/>
      <c r="BO654" s="23"/>
      <c r="BP654" s="23"/>
      <c r="BQ654" s="23"/>
      <c r="BR654" s="23"/>
      <c r="BS654" s="23"/>
      <c r="BT654" s="23"/>
      <c r="BU654" s="23"/>
      <c r="BV654" s="23"/>
      <c r="BW654" s="23"/>
      <c r="BX654" s="23"/>
      <c r="BY654" s="23"/>
      <c r="BZ654" s="23"/>
      <c r="CA654" s="23"/>
      <c r="CB654" s="23"/>
      <c r="CC654" s="23"/>
      <c r="CD654" s="23"/>
      <c r="CE654" s="23"/>
      <c r="CF654" s="23"/>
      <c r="CG654" s="23"/>
      <c r="CH654" s="23"/>
      <c r="CI654" s="23"/>
      <c r="CJ654" s="23"/>
      <c r="CK654" s="23"/>
      <c r="CL654" s="23"/>
      <c r="CM654" s="23"/>
      <c r="CN654" s="23"/>
      <c r="CO654" s="23"/>
      <c r="CP654" s="23"/>
      <c r="CQ654" s="23"/>
      <c r="CR654" s="23"/>
      <c r="CS654" s="23"/>
      <c r="CT654" s="23"/>
      <c r="CU654" s="23"/>
      <c r="CV654" s="23"/>
      <c r="CW654" s="23"/>
      <c r="CX654" s="23"/>
      <c r="CY654" s="23"/>
      <c r="CZ654" s="23"/>
      <c r="DA654" s="23"/>
      <c r="DB654" s="23"/>
      <c r="DC654" s="23"/>
      <c r="DD654" s="23"/>
      <c r="DE654" s="23"/>
      <c r="DF654" s="23"/>
      <c r="DG654" s="23"/>
      <c r="DH654" s="23"/>
      <c r="DI654" s="23"/>
      <c r="DJ654" s="23"/>
      <c r="DK654" s="23"/>
      <c r="DL654" s="23"/>
      <c r="DM654" s="23"/>
      <c r="DN654" s="23"/>
      <c r="DO654" s="23"/>
      <c r="DP654" s="23"/>
      <c r="DQ654" s="23"/>
      <c r="DR654" s="23"/>
      <c r="DS654" s="23"/>
      <c r="DT654" s="23"/>
      <c r="DU654" s="23"/>
      <c r="DV654" s="23"/>
      <c r="DW654" s="23"/>
      <c r="DX654" s="23"/>
      <c r="DY654" s="23"/>
      <c r="DZ654" s="23"/>
      <c r="EA654" s="23"/>
      <c r="EB654" s="23"/>
      <c r="EC654" s="23"/>
      <c r="ED654" s="23"/>
      <c r="EE654" s="23"/>
      <c r="EF654" s="23"/>
      <c r="EG654" s="23"/>
      <c r="EH654" s="23"/>
      <c r="EI654" s="23"/>
      <c r="EJ654" s="23"/>
      <c r="EK654" s="23"/>
      <c r="EL654" s="23"/>
      <c r="EM654" s="23"/>
      <c r="EN654" s="23"/>
      <c r="EO654" s="23"/>
      <c r="EP654" s="23"/>
      <c r="EQ654" s="23"/>
      <c r="ER654" s="23"/>
      <c r="ES654" s="23"/>
      <c r="ET654" s="23"/>
      <c r="EU654" s="23"/>
      <c r="EV654" s="23"/>
      <c r="EW654" s="23"/>
      <c r="EX654" s="23"/>
      <c r="EY654" s="23"/>
      <c r="EZ654" s="23"/>
      <c r="FA654" s="23"/>
      <c r="FB654" s="23"/>
      <c r="FC654" s="23"/>
      <c r="FD654" s="23"/>
      <c r="FE654" s="23"/>
      <c r="FF654" s="23"/>
      <c r="FG654" s="23"/>
      <c r="FH654" s="23"/>
      <c r="FI654" s="23"/>
      <c r="FJ654" s="23"/>
      <c r="FK654" s="23"/>
      <c r="FL654" s="23"/>
      <c r="FM654" s="23"/>
      <c r="FN654" s="23"/>
      <c r="FO654" s="23"/>
      <c r="FP654" s="23"/>
      <c r="FQ654" s="23"/>
      <c r="FR654" s="23"/>
      <c r="FS654" s="23"/>
      <c r="FT654" s="23"/>
      <c r="FU654" s="23"/>
      <c r="FV654" s="23"/>
      <c r="FW654" s="23"/>
      <c r="FX654" s="23"/>
      <c r="FY654" s="23"/>
      <c r="FZ654" s="23"/>
      <c r="GA654" s="23"/>
      <c r="GB654" s="23"/>
      <c r="GC654" s="23"/>
      <c r="GD654" s="23"/>
      <c r="GE654" s="23"/>
      <c r="GF654" s="23"/>
      <c r="GG654" s="23"/>
      <c r="GH654" s="23"/>
      <c r="GI654" s="23"/>
      <c r="GJ654" s="23"/>
      <c r="GK654" s="23"/>
      <c r="GL654" s="23"/>
      <c r="GM654" s="23"/>
      <c r="GN654" s="23"/>
      <c r="GO654" s="23"/>
      <c r="GP654" s="23"/>
      <c r="GQ654" s="23"/>
      <c r="GR654" s="23"/>
      <c r="GS654" s="23"/>
      <c r="GT654" s="23"/>
      <c r="GU654" s="23"/>
      <c r="GV654" s="23"/>
      <c r="GW654" s="23"/>
      <c r="GX654" s="23"/>
      <c r="GY654" s="23"/>
      <c r="GZ654" s="23"/>
      <c r="HA654" s="23"/>
      <c r="HB654" s="23"/>
      <c r="HC654" s="23"/>
      <c r="HD654" s="23"/>
      <c r="HE654" s="23"/>
      <c r="HF654" s="23"/>
      <c r="HG654" s="23"/>
      <c r="HH654" s="23"/>
      <c r="HI654" s="23"/>
      <c r="HJ654" s="23"/>
      <c r="HK654" s="23"/>
    </row>
    <row r="655" spans="1:219" ht="13.9" customHeight="1">
      <c r="A655" s="392"/>
      <c r="B655" s="160"/>
      <c r="C655" s="161"/>
      <c r="D655" s="161"/>
      <c r="E655" s="255"/>
      <c r="F655" s="396">
        <v>0</v>
      </c>
      <c r="G655" s="181"/>
      <c r="H655" s="186"/>
      <c r="I655" s="162"/>
      <c r="J655" s="163"/>
      <c r="K655" s="164"/>
      <c r="L655" s="164"/>
      <c r="M655" s="187"/>
      <c r="N655" s="458"/>
      <c r="O655" s="463"/>
      <c r="P655" s="190"/>
      <c r="Q655" s="165"/>
      <c r="R655" s="166"/>
      <c r="S655" s="191"/>
      <c r="T655" s="195"/>
      <c r="U655" s="167"/>
      <c r="V655" s="196"/>
      <c r="W655" s="199">
        <f t="shared" si="142"/>
        <v>0</v>
      </c>
      <c r="X655" s="344">
        <f>IF(G655&gt;0,HLOOKUP(C655,'Utility Allowances'!$O$33:$S$34,2),0)</f>
        <v>0</v>
      </c>
      <c r="Y655" s="345">
        <f t="shared" si="143"/>
        <v>0</v>
      </c>
      <c r="Z655" s="168">
        <f t="shared" si="144"/>
        <v>0</v>
      </c>
      <c r="AA655" s="346">
        <f t="shared" si="145"/>
        <v>0</v>
      </c>
      <c r="AB655" s="344">
        <f>IF(Y655&gt;0,VLOOKUP($Y655,'Reference Data 2'!$B$7:$C$71,2),0)</f>
        <v>0</v>
      </c>
      <c r="AC655" s="347">
        <f t="shared" si="146"/>
        <v>0</v>
      </c>
      <c r="AD655" s="348">
        <f t="shared" si="147"/>
        <v>0</v>
      </c>
      <c r="AE655" s="349">
        <f>IF(Y655&gt;0,VLOOKUP($Y655,'Reference Data 2'!$B$9:$D$71,3),0)</f>
        <v>0</v>
      </c>
      <c r="AF655" s="347">
        <f t="shared" si="148"/>
        <v>0</v>
      </c>
      <c r="AG655" s="346">
        <f t="shared" si="149"/>
        <v>0</v>
      </c>
      <c r="AH655" s="350">
        <f t="shared" si="150"/>
        <v>0</v>
      </c>
      <c r="AI655" s="351">
        <f t="shared" si="151"/>
        <v>0</v>
      </c>
      <c r="AJ655" s="352">
        <f t="shared" si="152"/>
        <v>0</v>
      </c>
      <c r="AK655" s="349">
        <f>IF(AA655&gt;0,VLOOKUP(C655,'Reference Data 1'!$N$13:$O$17,2),0)</f>
        <v>0</v>
      </c>
      <c r="AL655" s="346">
        <f t="shared" si="153"/>
        <v>0</v>
      </c>
      <c r="AM655" s="353">
        <f t="shared" si="154"/>
        <v>0</v>
      </c>
      <c r="AN655" s="354">
        <f t="shared" si="155"/>
        <v>0</v>
      </c>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c r="BU655" s="23"/>
      <c r="BV655" s="23"/>
      <c r="BW655" s="23"/>
      <c r="BX655" s="23"/>
      <c r="BY655" s="23"/>
      <c r="BZ655" s="23"/>
      <c r="CA655" s="23"/>
      <c r="CB655" s="23"/>
      <c r="CC655" s="23"/>
      <c r="CD655" s="23"/>
      <c r="CE655" s="23"/>
      <c r="CF655" s="23"/>
      <c r="CG655" s="23"/>
      <c r="CH655" s="23"/>
      <c r="CI655" s="23"/>
      <c r="CJ655" s="23"/>
      <c r="CK655" s="23"/>
      <c r="CL655" s="23"/>
      <c r="CM655" s="23"/>
      <c r="CN655" s="23"/>
      <c r="CO655" s="23"/>
      <c r="CP655" s="23"/>
      <c r="CQ655" s="23"/>
      <c r="CR655" s="23"/>
      <c r="CS655" s="23"/>
      <c r="CT655" s="23"/>
      <c r="CU655" s="23"/>
      <c r="CV655" s="23"/>
      <c r="CW655" s="23"/>
      <c r="CX655" s="23"/>
      <c r="CY655" s="23"/>
      <c r="CZ655" s="23"/>
      <c r="DA655" s="23"/>
      <c r="DB655" s="23"/>
      <c r="DC655" s="23"/>
      <c r="DD655" s="23"/>
      <c r="DE655" s="23"/>
      <c r="DF655" s="23"/>
      <c r="DG655" s="23"/>
      <c r="DH655" s="23"/>
      <c r="DI655" s="23"/>
      <c r="DJ655" s="23"/>
      <c r="DK655" s="23"/>
      <c r="DL655" s="23"/>
      <c r="DM655" s="23"/>
      <c r="DN655" s="23"/>
      <c r="DO655" s="23"/>
      <c r="DP655" s="23"/>
      <c r="DQ655" s="23"/>
      <c r="DR655" s="23"/>
      <c r="DS655" s="23"/>
      <c r="DT655" s="23"/>
      <c r="DU655" s="23"/>
      <c r="DV655" s="23"/>
      <c r="DW655" s="23"/>
      <c r="DX655" s="23"/>
      <c r="DY655" s="23"/>
      <c r="DZ655" s="23"/>
      <c r="EA655" s="23"/>
      <c r="EB655" s="23"/>
      <c r="EC655" s="23"/>
      <c r="ED655" s="23"/>
      <c r="EE655" s="23"/>
      <c r="EF655" s="23"/>
      <c r="EG655" s="23"/>
      <c r="EH655" s="23"/>
      <c r="EI655" s="23"/>
      <c r="EJ655" s="23"/>
      <c r="EK655" s="23"/>
      <c r="EL655" s="23"/>
      <c r="EM655" s="23"/>
      <c r="EN655" s="23"/>
      <c r="EO655" s="23"/>
      <c r="EP655" s="23"/>
      <c r="EQ655" s="23"/>
      <c r="ER655" s="23"/>
      <c r="ES655" s="23"/>
      <c r="ET655" s="23"/>
      <c r="EU655" s="23"/>
      <c r="EV655" s="23"/>
      <c r="EW655" s="23"/>
      <c r="EX655" s="23"/>
      <c r="EY655" s="23"/>
      <c r="EZ655" s="23"/>
      <c r="FA655" s="23"/>
      <c r="FB655" s="23"/>
      <c r="FC655" s="23"/>
      <c r="FD655" s="23"/>
      <c r="FE655" s="23"/>
      <c r="FF655" s="23"/>
      <c r="FG655" s="23"/>
      <c r="FH655" s="23"/>
      <c r="FI655" s="23"/>
      <c r="FJ655" s="23"/>
      <c r="FK655" s="23"/>
      <c r="FL655" s="23"/>
      <c r="FM655" s="23"/>
      <c r="FN655" s="23"/>
      <c r="FO655" s="23"/>
      <c r="FP655" s="23"/>
      <c r="FQ655" s="23"/>
      <c r="FR655" s="23"/>
      <c r="FS655" s="23"/>
      <c r="FT655" s="23"/>
      <c r="FU655" s="23"/>
      <c r="FV655" s="23"/>
      <c r="FW655" s="23"/>
      <c r="FX655" s="23"/>
      <c r="FY655" s="23"/>
      <c r="FZ655" s="23"/>
      <c r="GA655" s="23"/>
      <c r="GB655" s="23"/>
      <c r="GC655" s="23"/>
      <c r="GD655" s="23"/>
      <c r="GE655" s="23"/>
      <c r="GF655" s="23"/>
      <c r="GG655" s="23"/>
      <c r="GH655" s="23"/>
      <c r="GI655" s="23"/>
      <c r="GJ655" s="23"/>
      <c r="GK655" s="23"/>
      <c r="GL655" s="23"/>
      <c r="GM655" s="23"/>
      <c r="GN655" s="23"/>
      <c r="GO655" s="23"/>
      <c r="GP655" s="23"/>
      <c r="GQ655" s="23"/>
      <c r="GR655" s="23"/>
      <c r="GS655" s="23"/>
      <c r="GT655" s="23"/>
      <c r="GU655" s="23"/>
      <c r="GV655" s="23"/>
      <c r="GW655" s="23"/>
      <c r="GX655" s="23"/>
      <c r="GY655" s="23"/>
      <c r="GZ655" s="23"/>
      <c r="HA655" s="23"/>
      <c r="HB655" s="23"/>
      <c r="HC655" s="23"/>
      <c r="HD655" s="23"/>
      <c r="HE655" s="23"/>
      <c r="HF655" s="23"/>
      <c r="HG655" s="23"/>
      <c r="HH655" s="23"/>
      <c r="HI655" s="23"/>
      <c r="HJ655" s="23"/>
      <c r="HK655" s="23"/>
    </row>
    <row r="656" spans="1:219" ht="13.9" customHeight="1">
      <c r="A656" s="392"/>
      <c r="B656" s="160"/>
      <c r="C656" s="161"/>
      <c r="D656" s="161"/>
      <c r="E656" s="255"/>
      <c r="F656" s="396">
        <v>0</v>
      </c>
      <c r="G656" s="181"/>
      <c r="H656" s="186"/>
      <c r="I656" s="162"/>
      <c r="J656" s="163"/>
      <c r="K656" s="164"/>
      <c r="L656" s="164"/>
      <c r="M656" s="187"/>
      <c r="N656" s="458"/>
      <c r="O656" s="463"/>
      <c r="P656" s="190"/>
      <c r="Q656" s="165"/>
      <c r="R656" s="166"/>
      <c r="S656" s="191"/>
      <c r="T656" s="195"/>
      <c r="U656" s="167"/>
      <c r="V656" s="196"/>
      <c r="W656" s="199">
        <f t="shared" si="142"/>
        <v>0</v>
      </c>
      <c r="X656" s="344">
        <f>IF(G656&gt;0,HLOOKUP(C656,'Utility Allowances'!$O$33:$S$34,2),0)</f>
        <v>0</v>
      </c>
      <c r="Y656" s="345">
        <f t="shared" si="143"/>
        <v>0</v>
      </c>
      <c r="Z656" s="168">
        <f t="shared" si="144"/>
        <v>0</v>
      </c>
      <c r="AA656" s="346">
        <f t="shared" si="145"/>
        <v>0</v>
      </c>
      <c r="AB656" s="344">
        <f>IF(Y656&gt;0,VLOOKUP($Y656,'Reference Data 2'!$B$7:$C$71,2),0)</f>
        <v>0</v>
      </c>
      <c r="AC656" s="347">
        <f t="shared" si="146"/>
        <v>0</v>
      </c>
      <c r="AD656" s="348">
        <f t="shared" si="147"/>
        <v>0</v>
      </c>
      <c r="AE656" s="349">
        <f>IF(Y656&gt;0,VLOOKUP($Y656,'Reference Data 2'!$B$9:$D$71,3),0)</f>
        <v>0</v>
      </c>
      <c r="AF656" s="347">
        <f t="shared" si="148"/>
        <v>0</v>
      </c>
      <c r="AG656" s="346">
        <f t="shared" si="149"/>
        <v>0</v>
      </c>
      <c r="AH656" s="350">
        <f t="shared" si="150"/>
        <v>0</v>
      </c>
      <c r="AI656" s="351">
        <f t="shared" si="151"/>
        <v>0</v>
      </c>
      <c r="AJ656" s="352">
        <f t="shared" si="152"/>
        <v>0</v>
      </c>
      <c r="AK656" s="349">
        <f>IF(AA656&gt;0,VLOOKUP(C656,'Reference Data 1'!$N$13:$O$17,2),0)</f>
        <v>0</v>
      </c>
      <c r="AL656" s="346">
        <f t="shared" si="153"/>
        <v>0</v>
      </c>
      <c r="AM656" s="353">
        <f t="shared" si="154"/>
        <v>0</v>
      </c>
      <c r="AN656" s="354">
        <f t="shared" si="155"/>
        <v>0</v>
      </c>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c r="DN656" s="23"/>
      <c r="DO656" s="23"/>
      <c r="DP656" s="23"/>
      <c r="DQ656" s="23"/>
      <c r="DR656" s="23"/>
      <c r="DS656" s="23"/>
      <c r="DT656" s="23"/>
      <c r="DU656" s="23"/>
      <c r="DV656" s="23"/>
      <c r="DW656" s="23"/>
      <c r="DX656" s="23"/>
      <c r="DY656" s="23"/>
      <c r="DZ656" s="23"/>
      <c r="EA656" s="23"/>
      <c r="EB656" s="23"/>
      <c r="EC656" s="23"/>
      <c r="ED656" s="23"/>
      <c r="EE656" s="23"/>
      <c r="EF656" s="23"/>
      <c r="EG656" s="23"/>
      <c r="EH656" s="23"/>
      <c r="EI656" s="23"/>
      <c r="EJ656" s="23"/>
      <c r="EK656" s="23"/>
      <c r="EL656" s="23"/>
      <c r="EM656" s="23"/>
      <c r="EN656" s="23"/>
      <c r="EO656" s="23"/>
      <c r="EP656" s="23"/>
      <c r="EQ656" s="23"/>
      <c r="ER656" s="23"/>
      <c r="ES656" s="23"/>
      <c r="ET656" s="23"/>
      <c r="EU656" s="23"/>
      <c r="EV656" s="23"/>
      <c r="EW656" s="23"/>
      <c r="EX656" s="23"/>
      <c r="EY656" s="23"/>
      <c r="EZ656" s="23"/>
      <c r="FA656" s="23"/>
      <c r="FB656" s="23"/>
      <c r="FC656" s="23"/>
      <c r="FD656" s="23"/>
      <c r="FE656" s="23"/>
      <c r="FF656" s="23"/>
      <c r="FG656" s="23"/>
      <c r="FH656" s="23"/>
      <c r="FI656" s="23"/>
      <c r="FJ656" s="23"/>
      <c r="FK656" s="23"/>
      <c r="FL656" s="23"/>
      <c r="FM656" s="23"/>
      <c r="FN656" s="23"/>
      <c r="FO656" s="23"/>
      <c r="FP656" s="23"/>
      <c r="FQ656" s="23"/>
      <c r="FR656" s="23"/>
      <c r="FS656" s="23"/>
      <c r="FT656" s="23"/>
      <c r="FU656" s="23"/>
      <c r="FV656" s="23"/>
      <c r="FW656" s="23"/>
      <c r="FX656" s="23"/>
      <c r="FY656" s="23"/>
      <c r="FZ656" s="23"/>
      <c r="GA656" s="23"/>
      <c r="GB656" s="23"/>
      <c r="GC656" s="23"/>
      <c r="GD656" s="23"/>
      <c r="GE656" s="23"/>
      <c r="GF656" s="23"/>
      <c r="GG656" s="23"/>
      <c r="GH656" s="23"/>
      <c r="GI656" s="23"/>
      <c r="GJ656" s="23"/>
      <c r="GK656" s="23"/>
      <c r="GL656" s="23"/>
      <c r="GM656" s="23"/>
      <c r="GN656" s="23"/>
      <c r="GO656" s="23"/>
      <c r="GP656" s="23"/>
      <c r="GQ656" s="23"/>
      <c r="GR656" s="23"/>
      <c r="GS656" s="23"/>
      <c r="GT656" s="23"/>
      <c r="GU656" s="23"/>
      <c r="GV656" s="23"/>
      <c r="GW656" s="23"/>
      <c r="GX656" s="23"/>
      <c r="GY656" s="23"/>
      <c r="GZ656" s="23"/>
      <c r="HA656" s="23"/>
      <c r="HB656" s="23"/>
      <c r="HC656" s="23"/>
      <c r="HD656" s="23"/>
      <c r="HE656" s="23"/>
      <c r="HF656" s="23"/>
      <c r="HG656" s="23"/>
      <c r="HH656" s="23"/>
      <c r="HI656" s="23"/>
      <c r="HJ656" s="23"/>
      <c r="HK656" s="23"/>
    </row>
    <row r="657" spans="1:219" ht="13.9" customHeight="1">
      <c r="A657" s="392"/>
      <c r="B657" s="160"/>
      <c r="C657" s="161"/>
      <c r="D657" s="161"/>
      <c r="E657" s="255"/>
      <c r="F657" s="396">
        <v>0</v>
      </c>
      <c r="G657" s="181"/>
      <c r="H657" s="186"/>
      <c r="I657" s="162"/>
      <c r="J657" s="163"/>
      <c r="K657" s="164"/>
      <c r="L657" s="164"/>
      <c r="M657" s="187"/>
      <c r="N657" s="458"/>
      <c r="O657" s="463"/>
      <c r="P657" s="190"/>
      <c r="Q657" s="165"/>
      <c r="R657" s="166"/>
      <c r="S657" s="191"/>
      <c r="T657" s="195"/>
      <c r="U657" s="167"/>
      <c r="V657" s="196"/>
      <c r="W657" s="199">
        <f t="shared" si="142"/>
        <v>0</v>
      </c>
      <c r="X657" s="344">
        <f>IF(G657&gt;0,HLOOKUP(C657,'Utility Allowances'!$O$33:$S$34,2),0)</f>
        <v>0</v>
      </c>
      <c r="Y657" s="345">
        <f t="shared" si="143"/>
        <v>0</v>
      </c>
      <c r="Z657" s="168">
        <f t="shared" si="144"/>
        <v>0</v>
      </c>
      <c r="AA657" s="346">
        <f t="shared" si="145"/>
        <v>0</v>
      </c>
      <c r="AB657" s="344">
        <f>IF(Y657&gt;0,VLOOKUP($Y657,'Reference Data 2'!$B$7:$C$71,2),0)</f>
        <v>0</v>
      </c>
      <c r="AC657" s="347">
        <f t="shared" si="146"/>
        <v>0</v>
      </c>
      <c r="AD657" s="348">
        <f t="shared" si="147"/>
        <v>0</v>
      </c>
      <c r="AE657" s="349">
        <f>IF(Y657&gt;0,VLOOKUP($Y657,'Reference Data 2'!$B$9:$D$71,3),0)</f>
        <v>0</v>
      </c>
      <c r="AF657" s="347">
        <f t="shared" si="148"/>
        <v>0</v>
      </c>
      <c r="AG657" s="346">
        <f t="shared" si="149"/>
        <v>0</v>
      </c>
      <c r="AH657" s="350">
        <f t="shared" si="150"/>
        <v>0</v>
      </c>
      <c r="AI657" s="351">
        <f t="shared" si="151"/>
        <v>0</v>
      </c>
      <c r="AJ657" s="352">
        <f t="shared" si="152"/>
        <v>0</v>
      </c>
      <c r="AK657" s="349">
        <f>IF(AA657&gt;0,VLOOKUP(C657,'Reference Data 1'!$N$13:$O$17,2),0)</f>
        <v>0</v>
      </c>
      <c r="AL657" s="346">
        <f t="shared" si="153"/>
        <v>0</v>
      </c>
      <c r="AM657" s="353">
        <f t="shared" si="154"/>
        <v>0</v>
      </c>
      <c r="AN657" s="354">
        <f t="shared" si="155"/>
        <v>0</v>
      </c>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c r="BU657" s="23"/>
      <c r="BV657" s="23"/>
      <c r="BW657" s="23"/>
      <c r="BX657" s="23"/>
      <c r="BY657" s="23"/>
      <c r="BZ657" s="23"/>
      <c r="CA657" s="23"/>
      <c r="CB657" s="23"/>
      <c r="CC657" s="23"/>
      <c r="CD657" s="23"/>
      <c r="CE657" s="23"/>
      <c r="CF657" s="23"/>
      <c r="CG657" s="23"/>
      <c r="CH657" s="23"/>
      <c r="CI657" s="23"/>
      <c r="CJ657" s="23"/>
      <c r="CK657" s="23"/>
      <c r="CL657" s="23"/>
      <c r="CM657" s="23"/>
      <c r="CN657" s="23"/>
      <c r="CO657" s="23"/>
      <c r="CP657" s="23"/>
      <c r="CQ657" s="23"/>
      <c r="CR657" s="23"/>
      <c r="CS657" s="23"/>
      <c r="CT657" s="23"/>
      <c r="CU657" s="23"/>
      <c r="CV657" s="23"/>
      <c r="CW657" s="23"/>
      <c r="CX657" s="23"/>
      <c r="CY657" s="23"/>
      <c r="CZ657" s="23"/>
      <c r="DA657" s="23"/>
      <c r="DB657" s="23"/>
      <c r="DC657" s="23"/>
      <c r="DD657" s="23"/>
      <c r="DE657" s="23"/>
      <c r="DF657" s="23"/>
      <c r="DG657" s="23"/>
      <c r="DH657" s="23"/>
      <c r="DI657" s="23"/>
      <c r="DJ657" s="23"/>
      <c r="DK657" s="23"/>
      <c r="DL657" s="23"/>
      <c r="DM657" s="23"/>
      <c r="DN657" s="23"/>
      <c r="DO657" s="23"/>
      <c r="DP657" s="23"/>
      <c r="DQ657" s="23"/>
      <c r="DR657" s="23"/>
      <c r="DS657" s="23"/>
      <c r="DT657" s="23"/>
      <c r="DU657" s="23"/>
      <c r="DV657" s="23"/>
      <c r="DW657" s="23"/>
      <c r="DX657" s="23"/>
      <c r="DY657" s="23"/>
      <c r="DZ657" s="23"/>
      <c r="EA657" s="23"/>
      <c r="EB657" s="23"/>
      <c r="EC657" s="23"/>
      <c r="ED657" s="23"/>
      <c r="EE657" s="23"/>
      <c r="EF657" s="23"/>
      <c r="EG657" s="23"/>
      <c r="EH657" s="23"/>
      <c r="EI657" s="23"/>
      <c r="EJ657" s="23"/>
      <c r="EK657" s="23"/>
      <c r="EL657" s="23"/>
      <c r="EM657" s="23"/>
      <c r="EN657" s="23"/>
      <c r="EO657" s="23"/>
      <c r="EP657" s="23"/>
      <c r="EQ657" s="23"/>
      <c r="ER657" s="23"/>
      <c r="ES657" s="23"/>
      <c r="ET657" s="23"/>
      <c r="EU657" s="23"/>
      <c r="EV657" s="23"/>
      <c r="EW657" s="23"/>
      <c r="EX657" s="23"/>
      <c r="EY657" s="23"/>
      <c r="EZ657" s="23"/>
      <c r="FA657" s="23"/>
      <c r="FB657" s="23"/>
      <c r="FC657" s="23"/>
      <c r="FD657" s="23"/>
      <c r="FE657" s="23"/>
      <c r="FF657" s="23"/>
      <c r="FG657" s="23"/>
      <c r="FH657" s="23"/>
      <c r="FI657" s="23"/>
      <c r="FJ657" s="23"/>
      <c r="FK657" s="23"/>
      <c r="FL657" s="23"/>
      <c r="FM657" s="23"/>
      <c r="FN657" s="23"/>
      <c r="FO657" s="23"/>
      <c r="FP657" s="23"/>
      <c r="FQ657" s="23"/>
      <c r="FR657" s="23"/>
      <c r="FS657" s="23"/>
      <c r="FT657" s="23"/>
      <c r="FU657" s="23"/>
      <c r="FV657" s="23"/>
      <c r="FW657" s="23"/>
      <c r="FX657" s="23"/>
      <c r="FY657" s="23"/>
      <c r="FZ657" s="23"/>
      <c r="GA657" s="23"/>
      <c r="GB657" s="23"/>
      <c r="GC657" s="23"/>
      <c r="GD657" s="23"/>
      <c r="GE657" s="23"/>
      <c r="GF657" s="23"/>
      <c r="GG657" s="23"/>
      <c r="GH657" s="23"/>
      <c r="GI657" s="23"/>
      <c r="GJ657" s="23"/>
      <c r="GK657" s="23"/>
      <c r="GL657" s="23"/>
      <c r="GM657" s="23"/>
      <c r="GN657" s="23"/>
      <c r="GO657" s="23"/>
      <c r="GP657" s="23"/>
      <c r="GQ657" s="23"/>
      <c r="GR657" s="23"/>
      <c r="GS657" s="23"/>
      <c r="GT657" s="23"/>
      <c r="GU657" s="23"/>
      <c r="GV657" s="23"/>
      <c r="GW657" s="23"/>
      <c r="GX657" s="23"/>
      <c r="GY657" s="23"/>
      <c r="GZ657" s="23"/>
      <c r="HA657" s="23"/>
      <c r="HB657" s="23"/>
      <c r="HC657" s="23"/>
      <c r="HD657" s="23"/>
      <c r="HE657" s="23"/>
      <c r="HF657" s="23"/>
      <c r="HG657" s="23"/>
      <c r="HH657" s="23"/>
      <c r="HI657" s="23"/>
      <c r="HJ657" s="23"/>
      <c r="HK657" s="23"/>
    </row>
    <row r="658" spans="1:219" ht="13.9" customHeight="1">
      <c r="A658" s="392"/>
      <c r="B658" s="160"/>
      <c r="C658" s="161"/>
      <c r="D658" s="161"/>
      <c r="E658" s="255"/>
      <c r="F658" s="396">
        <v>0</v>
      </c>
      <c r="G658" s="181"/>
      <c r="H658" s="186"/>
      <c r="I658" s="162"/>
      <c r="J658" s="163"/>
      <c r="K658" s="164"/>
      <c r="L658" s="164"/>
      <c r="M658" s="187"/>
      <c r="N658" s="458"/>
      <c r="O658" s="463"/>
      <c r="P658" s="190"/>
      <c r="Q658" s="165"/>
      <c r="R658" s="166"/>
      <c r="S658" s="191"/>
      <c r="T658" s="195"/>
      <c r="U658" s="167"/>
      <c r="V658" s="196"/>
      <c r="W658" s="199">
        <f t="shared" si="142"/>
        <v>0</v>
      </c>
      <c r="X658" s="344">
        <f>IF(G658&gt;0,HLOOKUP(C658,'Utility Allowances'!$O$33:$S$34,2),0)</f>
        <v>0</v>
      </c>
      <c r="Y658" s="345">
        <f t="shared" si="143"/>
        <v>0</v>
      </c>
      <c r="Z658" s="168">
        <f t="shared" si="144"/>
        <v>0</v>
      </c>
      <c r="AA658" s="346">
        <f t="shared" si="145"/>
        <v>0</v>
      </c>
      <c r="AB658" s="344">
        <f>IF(Y658&gt;0,VLOOKUP($Y658,'Reference Data 2'!$B$7:$C$71,2),0)</f>
        <v>0</v>
      </c>
      <c r="AC658" s="347">
        <f t="shared" si="146"/>
        <v>0</v>
      </c>
      <c r="AD658" s="348">
        <f t="shared" si="147"/>
        <v>0</v>
      </c>
      <c r="AE658" s="349">
        <f>IF(Y658&gt;0,VLOOKUP($Y658,'Reference Data 2'!$B$9:$D$71,3),0)</f>
        <v>0</v>
      </c>
      <c r="AF658" s="347">
        <f t="shared" si="148"/>
        <v>0</v>
      </c>
      <c r="AG658" s="346">
        <f t="shared" si="149"/>
        <v>0</v>
      </c>
      <c r="AH658" s="350">
        <f t="shared" si="150"/>
        <v>0</v>
      </c>
      <c r="AI658" s="351">
        <f t="shared" si="151"/>
        <v>0</v>
      </c>
      <c r="AJ658" s="352">
        <f t="shared" si="152"/>
        <v>0</v>
      </c>
      <c r="AK658" s="349">
        <f>IF(AA658&gt;0,VLOOKUP(C658,'Reference Data 1'!$N$13:$O$17,2),0)</f>
        <v>0</v>
      </c>
      <c r="AL658" s="346">
        <f t="shared" si="153"/>
        <v>0</v>
      </c>
      <c r="AM658" s="353">
        <f t="shared" si="154"/>
        <v>0</v>
      </c>
      <c r="AN658" s="354">
        <f t="shared" si="155"/>
        <v>0</v>
      </c>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c r="BU658" s="23"/>
      <c r="BV658" s="23"/>
      <c r="BW658" s="23"/>
      <c r="BX658" s="23"/>
      <c r="BY658" s="23"/>
      <c r="BZ658" s="23"/>
      <c r="CA658" s="23"/>
      <c r="CB658" s="23"/>
      <c r="CC658" s="23"/>
      <c r="CD658" s="23"/>
      <c r="CE658" s="23"/>
      <c r="CF658" s="23"/>
      <c r="CG658" s="23"/>
      <c r="CH658" s="23"/>
      <c r="CI658" s="23"/>
      <c r="CJ658" s="23"/>
      <c r="CK658" s="23"/>
      <c r="CL658" s="23"/>
      <c r="CM658" s="23"/>
      <c r="CN658" s="23"/>
      <c r="CO658" s="23"/>
      <c r="CP658" s="23"/>
      <c r="CQ658" s="23"/>
      <c r="CR658" s="23"/>
      <c r="CS658" s="23"/>
      <c r="CT658" s="23"/>
      <c r="CU658" s="23"/>
      <c r="CV658" s="23"/>
      <c r="CW658" s="23"/>
      <c r="CX658" s="23"/>
      <c r="CY658" s="23"/>
      <c r="CZ658" s="23"/>
      <c r="DA658" s="23"/>
      <c r="DB658" s="23"/>
      <c r="DC658" s="23"/>
      <c r="DD658" s="23"/>
      <c r="DE658" s="23"/>
      <c r="DF658" s="23"/>
      <c r="DG658" s="23"/>
      <c r="DH658" s="23"/>
      <c r="DI658" s="23"/>
      <c r="DJ658" s="23"/>
      <c r="DK658" s="23"/>
      <c r="DL658" s="23"/>
      <c r="DM658" s="23"/>
      <c r="DN658" s="23"/>
      <c r="DO658" s="23"/>
      <c r="DP658" s="23"/>
      <c r="DQ658" s="23"/>
      <c r="DR658" s="23"/>
      <c r="DS658" s="23"/>
      <c r="DT658" s="23"/>
      <c r="DU658" s="23"/>
      <c r="DV658" s="23"/>
      <c r="DW658" s="23"/>
      <c r="DX658" s="23"/>
      <c r="DY658" s="23"/>
      <c r="DZ658" s="23"/>
      <c r="EA658" s="23"/>
      <c r="EB658" s="23"/>
      <c r="EC658" s="23"/>
      <c r="ED658" s="23"/>
      <c r="EE658" s="23"/>
      <c r="EF658" s="23"/>
      <c r="EG658" s="23"/>
      <c r="EH658" s="23"/>
      <c r="EI658" s="23"/>
      <c r="EJ658" s="23"/>
      <c r="EK658" s="23"/>
      <c r="EL658" s="23"/>
      <c r="EM658" s="23"/>
      <c r="EN658" s="23"/>
      <c r="EO658" s="23"/>
      <c r="EP658" s="23"/>
      <c r="EQ658" s="23"/>
      <c r="ER658" s="23"/>
      <c r="ES658" s="23"/>
      <c r="ET658" s="23"/>
      <c r="EU658" s="23"/>
      <c r="EV658" s="23"/>
      <c r="EW658" s="23"/>
      <c r="EX658" s="23"/>
      <c r="EY658" s="23"/>
      <c r="EZ658" s="23"/>
      <c r="FA658" s="23"/>
      <c r="FB658" s="23"/>
      <c r="FC658" s="23"/>
      <c r="FD658" s="23"/>
      <c r="FE658" s="23"/>
      <c r="FF658" s="23"/>
      <c r="FG658" s="23"/>
      <c r="FH658" s="23"/>
      <c r="FI658" s="23"/>
      <c r="FJ658" s="23"/>
      <c r="FK658" s="23"/>
      <c r="FL658" s="23"/>
      <c r="FM658" s="23"/>
      <c r="FN658" s="23"/>
      <c r="FO658" s="23"/>
      <c r="FP658" s="23"/>
      <c r="FQ658" s="23"/>
      <c r="FR658" s="23"/>
      <c r="FS658" s="23"/>
      <c r="FT658" s="23"/>
      <c r="FU658" s="23"/>
      <c r="FV658" s="23"/>
      <c r="FW658" s="23"/>
      <c r="FX658" s="23"/>
      <c r="FY658" s="23"/>
      <c r="FZ658" s="23"/>
      <c r="GA658" s="23"/>
      <c r="GB658" s="23"/>
      <c r="GC658" s="23"/>
      <c r="GD658" s="23"/>
      <c r="GE658" s="23"/>
      <c r="GF658" s="23"/>
      <c r="GG658" s="23"/>
      <c r="GH658" s="23"/>
      <c r="GI658" s="23"/>
      <c r="GJ658" s="23"/>
      <c r="GK658" s="23"/>
      <c r="GL658" s="23"/>
      <c r="GM658" s="23"/>
      <c r="GN658" s="23"/>
      <c r="GO658" s="23"/>
      <c r="GP658" s="23"/>
      <c r="GQ658" s="23"/>
      <c r="GR658" s="23"/>
      <c r="GS658" s="23"/>
      <c r="GT658" s="23"/>
      <c r="GU658" s="23"/>
      <c r="GV658" s="23"/>
      <c r="GW658" s="23"/>
      <c r="GX658" s="23"/>
      <c r="GY658" s="23"/>
      <c r="GZ658" s="23"/>
      <c r="HA658" s="23"/>
      <c r="HB658" s="23"/>
      <c r="HC658" s="23"/>
      <c r="HD658" s="23"/>
      <c r="HE658" s="23"/>
      <c r="HF658" s="23"/>
      <c r="HG658" s="23"/>
      <c r="HH658" s="23"/>
      <c r="HI658" s="23"/>
      <c r="HJ658" s="23"/>
      <c r="HK658" s="23"/>
    </row>
    <row r="659" spans="1:219" ht="13.9" customHeight="1">
      <c r="A659" s="392"/>
      <c r="B659" s="160"/>
      <c r="C659" s="161"/>
      <c r="D659" s="161"/>
      <c r="E659" s="255"/>
      <c r="F659" s="396">
        <v>0</v>
      </c>
      <c r="G659" s="181"/>
      <c r="H659" s="186"/>
      <c r="I659" s="162"/>
      <c r="J659" s="163"/>
      <c r="K659" s="164"/>
      <c r="L659" s="164"/>
      <c r="M659" s="187"/>
      <c r="N659" s="458"/>
      <c r="O659" s="463"/>
      <c r="P659" s="190"/>
      <c r="Q659" s="165"/>
      <c r="R659" s="166"/>
      <c r="S659" s="191"/>
      <c r="T659" s="195"/>
      <c r="U659" s="167"/>
      <c r="V659" s="196"/>
      <c r="W659" s="199">
        <f t="shared" si="142"/>
        <v>0</v>
      </c>
      <c r="X659" s="344">
        <f>IF(G659&gt;0,HLOOKUP(C659,'Utility Allowances'!$O$33:$S$34,2),0)</f>
        <v>0</v>
      </c>
      <c r="Y659" s="345">
        <f t="shared" si="143"/>
        <v>0</v>
      </c>
      <c r="Z659" s="168">
        <f t="shared" si="144"/>
        <v>0</v>
      </c>
      <c r="AA659" s="346">
        <f t="shared" si="145"/>
        <v>0</v>
      </c>
      <c r="AB659" s="344">
        <f>IF(Y659&gt;0,VLOOKUP($Y659,'Reference Data 2'!$B$7:$C$71,2),0)</f>
        <v>0</v>
      </c>
      <c r="AC659" s="347">
        <f t="shared" si="146"/>
        <v>0</v>
      </c>
      <c r="AD659" s="348">
        <f t="shared" si="147"/>
        <v>0</v>
      </c>
      <c r="AE659" s="349">
        <f>IF(Y659&gt;0,VLOOKUP($Y659,'Reference Data 2'!$B$9:$D$71,3),0)</f>
        <v>0</v>
      </c>
      <c r="AF659" s="347">
        <f t="shared" si="148"/>
        <v>0</v>
      </c>
      <c r="AG659" s="346">
        <f t="shared" si="149"/>
        <v>0</v>
      </c>
      <c r="AH659" s="350">
        <f t="shared" si="150"/>
        <v>0</v>
      </c>
      <c r="AI659" s="351">
        <f t="shared" si="151"/>
        <v>0</v>
      </c>
      <c r="AJ659" s="352">
        <f t="shared" si="152"/>
        <v>0</v>
      </c>
      <c r="AK659" s="349">
        <f>IF(AA659&gt;0,VLOOKUP(C659,'Reference Data 1'!$N$13:$O$17,2),0)</f>
        <v>0</v>
      </c>
      <c r="AL659" s="346">
        <f t="shared" si="153"/>
        <v>0</v>
      </c>
      <c r="AM659" s="353">
        <f t="shared" si="154"/>
        <v>0</v>
      </c>
      <c r="AN659" s="354">
        <f t="shared" si="155"/>
        <v>0</v>
      </c>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c r="BU659" s="23"/>
      <c r="BV659" s="23"/>
      <c r="BW659" s="23"/>
      <c r="BX659" s="23"/>
      <c r="BY659" s="23"/>
      <c r="BZ659" s="23"/>
      <c r="CA659" s="23"/>
      <c r="CB659" s="23"/>
      <c r="CC659" s="23"/>
      <c r="CD659" s="23"/>
      <c r="CE659" s="23"/>
      <c r="CF659" s="23"/>
      <c r="CG659" s="23"/>
      <c r="CH659" s="23"/>
      <c r="CI659" s="23"/>
      <c r="CJ659" s="23"/>
      <c r="CK659" s="23"/>
      <c r="CL659" s="23"/>
      <c r="CM659" s="23"/>
      <c r="CN659" s="23"/>
      <c r="CO659" s="23"/>
      <c r="CP659" s="23"/>
      <c r="CQ659" s="23"/>
      <c r="CR659" s="23"/>
      <c r="CS659" s="23"/>
      <c r="CT659" s="23"/>
      <c r="CU659" s="23"/>
      <c r="CV659" s="23"/>
      <c r="CW659" s="23"/>
      <c r="CX659" s="23"/>
      <c r="CY659" s="23"/>
      <c r="CZ659" s="23"/>
      <c r="DA659" s="23"/>
      <c r="DB659" s="23"/>
      <c r="DC659" s="23"/>
      <c r="DD659" s="23"/>
      <c r="DE659" s="23"/>
      <c r="DF659" s="23"/>
      <c r="DG659" s="23"/>
      <c r="DH659" s="23"/>
      <c r="DI659" s="23"/>
      <c r="DJ659" s="23"/>
      <c r="DK659" s="23"/>
      <c r="DL659" s="23"/>
      <c r="DM659" s="23"/>
      <c r="DN659" s="23"/>
      <c r="DO659" s="23"/>
      <c r="DP659" s="23"/>
      <c r="DQ659" s="23"/>
      <c r="DR659" s="23"/>
      <c r="DS659" s="23"/>
      <c r="DT659" s="23"/>
      <c r="DU659" s="23"/>
      <c r="DV659" s="23"/>
      <c r="DW659" s="23"/>
      <c r="DX659" s="23"/>
      <c r="DY659" s="23"/>
      <c r="DZ659" s="23"/>
      <c r="EA659" s="23"/>
      <c r="EB659" s="23"/>
      <c r="EC659" s="23"/>
      <c r="ED659" s="23"/>
      <c r="EE659" s="23"/>
      <c r="EF659" s="23"/>
      <c r="EG659" s="23"/>
      <c r="EH659" s="23"/>
      <c r="EI659" s="23"/>
      <c r="EJ659" s="23"/>
      <c r="EK659" s="23"/>
      <c r="EL659" s="23"/>
      <c r="EM659" s="23"/>
      <c r="EN659" s="23"/>
      <c r="EO659" s="23"/>
      <c r="EP659" s="23"/>
      <c r="EQ659" s="23"/>
      <c r="ER659" s="23"/>
      <c r="ES659" s="23"/>
      <c r="ET659" s="23"/>
      <c r="EU659" s="23"/>
      <c r="EV659" s="23"/>
      <c r="EW659" s="23"/>
      <c r="EX659" s="23"/>
      <c r="EY659" s="23"/>
      <c r="EZ659" s="23"/>
      <c r="FA659" s="23"/>
      <c r="FB659" s="23"/>
      <c r="FC659" s="23"/>
      <c r="FD659" s="23"/>
      <c r="FE659" s="23"/>
      <c r="FF659" s="23"/>
      <c r="FG659" s="23"/>
      <c r="FH659" s="23"/>
      <c r="FI659" s="23"/>
      <c r="FJ659" s="23"/>
      <c r="FK659" s="23"/>
      <c r="FL659" s="23"/>
      <c r="FM659" s="23"/>
      <c r="FN659" s="23"/>
      <c r="FO659" s="23"/>
      <c r="FP659" s="23"/>
      <c r="FQ659" s="23"/>
      <c r="FR659" s="23"/>
      <c r="FS659" s="23"/>
      <c r="FT659" s="23"/>
      <c r="FU659" s="23"/>
      <c r="FV659" s="23"/>
      <c r="FW659" s="23"/>
      <c r="FX659" s="23"/>
      <c r="FY659" s="23"/>
      <c r="FZ659" s="23"/>
      <c r="GA659" s="23"/>
      <c r="GB659" s="23"/>
      <c r="GC659" s="23"/>
      <c r="GD659" s="23"/>
      <c r="GE659" s="23"/>
      <c r="GF659" s="23"/>
      <c r="GG659" s="23"/>
      <c r="GH659" s="23"/>
      <c r="GI659" s="23"/>
      <c r="GJ659" s="23"/>
      <c r="GK659" s="23"/>
      <c r="GL659" s="23"/>
      <c r="GM659" s="23"/>
      <c r="GN659" s="23"/>
      <c r="GO659" s="23"/>
      <c r="GP659" s="23"/>
      <c r="GQ659" s="23"/>
      <c r="GR659" s="23"/>
      <c r="GS659" s="23"/>
      <c r="GT659" s="23"/>
      <c r="GU659" s="23"/>
      <c r="GV659" s="23"/>
      <c r="GW659" s="23"/>
      <c r="GX659" s="23"/>
      <c r="GY659" s="23"/>
      <c r="GZ659" s="23"/>
      <c r="HA659" s="23"/>
      <c r="HB659" s="23"/>
      <c r="HC659" s="23"/>
      <c r="HD659" s="23"/>
      <c r="HE659" s="23"/>
      <c r="HF659" s="23"/>
      <c r="HG659" s="23"/>
      <c r="HH659" s="23"/>
      <c r="HI659" s="23"/>
      <c r="HJ659" s="23"/>
      <c r="HK659" s="23"/>
    </row>
    <row r="660" spans="1:219" ht="13.9" customHeight="1">
      <c r="A660" s="392"/>
      <c r="B660" s="160"/>
      <c r="C660" s="161"/>
      <c r="D660" s="161"/>
      <c r="E660" s="255"/>
      <c r="F660" s="396">
        <v>0</v>
      </c>
      <c r="G660" s="181"/>
      <c r="H660" s="186"/>
      <c r="I660" s="162"/>
      <c r="J660" s="163"/>
      <c r="K660" s="164"/>
      <c r="L660" s="164"/>
      <c r="M660" s="187"/>
      <c r="N660" s="458"/>
      <c r="O660" s="463"/>
      <c r="P660" s="190"/>
      <c r="Q660" s="165"/>
      <c r="R660" s="166"/>
      <c r="S660" s="191"/>
      <c r="T660" s="195"/>
      <c r="U660" s="167"/>
      <c r="V660" s="196"/>
      <c r="W660" s="199">
        <f t="shared" si="142"/>
        <v>0</v>
      </c>
      <c r="X660" s="344">
        <f>IF(G660&gt;0,HLOOKUP(C660,'Utility Allowances'!$O$33:$S$34,2),0)</f>
        <v>0</v>
      </c>
      <c r="Y660" s="345">
        <f t="shared" si="143"/>
        <v>0</v>
      </c>
      <c r="Z660" s="168">
        <f t="shared" si="144"/>
        <v>0</v>
      </c>
      <c r="AA660" s="346">
        <f t="shared" si="145"/>
        <v>0</v>
      </c>
      <c r="AB660" s="344">
        <f>IF(Y660&gt;0,VLOOKUP($Y660,'Reference Data 2'!$B$7:$C$71,2),0)</f>
        <v>0</v>
      </c>
      <c r="AC660" s="347">
        <f t="shared" si="146"/>
        <v>0</v>
      </c>
      <c r="AD660" s="348">
        <f t="shared" si="147"/>
        <v>0</v>
      </c>
      <c r="AE660" s="349">
        <f>IF(Y660&gt;0,VLOOKUP($Y660,'Reference Data 2'!$B$9:$D$71,3),0)</f>
        <v>0</v>
      </c>
      <c r="AF660" s="347">
        <f t="shared" si="148"/>
        <v>0</v>
      </c>
      <c r="AG660" s="346">
        <f t="shared" si="149"/>
        <v>0</v>
      </c>
      <c r="AH660" s="350">
        <f t="shared" si="150"/>
        <v>0</v>
      </c>
      <c r="AI660" s="351">
        <f t="shared" si="151"/>
        <v>0</v>
      </c>
      <c r="AJ660" s="352">
        <f t="shared" si="152"/>
        <v>0</v>
      </c>
      <c r="AK660" s="349">
        <f>IF(AA660&gt;0,VLOOKUP(C660,'Reference Data 1'!$N$13:$O$17,2),0)</f>
        <v>0</v>
      </c>
      <c r="AL660" s="346">
        <f t="shared" si="153"/>
        <v>0</v>
      </c>
      <c r="AM660" s="353">
        <f t="shared" si="154"/>
        <v>0</v>
      </c>
      <c r="AN660" s="354">
        <f t="shared" si="155"/>
        <v>0</v>
      </c>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c r="BU660" s="23"/>
      <c r="BV660" s="23"/>
      <c r="BW660" s="23"/>
      <c r="BX660" s="23"/>
      <c r="BY660" s="23"/>
      <c r="BZ660" s="23"/>
      <c r="CA660" s="23"/>
      <c r="CB660" s="23"/>
      <c r="CC660" s="23"/>
      <c r="CD660" s="23"/>
      <c r="CE660" s="23"/>
      <c r="CF660" s="23"/>
      <c r="CG660" s="23"/>
      <c r="CH660" s="23"/>
      <c r="CI660" s="23"/>
      <c r="CJ660" s="23"/>
      <c r="CK660" s="23"/>
      <c r="CL660" s="23"/>
      <c r="CM660" s="23"/>
      <c r="CN660" s="23"/>
      <c r="CO660" s="23"/>
      <c r="CP660" s="23"/>
      <c r="CQ660" s="23"/>
      <c r="CR660" s="23"/>
      <c r="CS660" s="23"/>
      <c r="CT660" s="23"/>
      <c r="CU660" s="23"/>
      <c r="CV660" s="23"/>
      <c r="CW660" s="23"/>
      <c r="CX660" s="23"/>
      <c r="CY660" s="23"/>
      <c r="CZ660" s="23"/>
      <c r="DA660" s="23"/>
      <c r="DB660" s="23"/>
      <c r="DC660" s="23"/>
      <c r="DD660" s="23"/>
      <c r="DE660" s="23"/>
      <c r="DF660" s="23"/>
      <c r="DG660" s="23"/>
      <c r="DH660" s="23"/>
      <c r="DI660" s="23"/>
      <c r="DJ660" s="23"/>
      <c r="DK660" s="23"/>
      <c r="DL660" s="23"/>
      <c r="DM660" s="23"/>
      <c r="DN660" s="23"/>
      <c r="DO660" s="23"/>
      <c r="DP660" s="23"/>
      <c r="DQ660" s="23"/>
      <c r="DR660" s="23"/>
      <c r="DS660" s="23"/>
      <c r="DT660" s="23"/>
      <c r="DU660" s="23"/>
      <c r="DV660" s="23"/>
      <c r="DW660" s="23"/>
      <c r="DX660" s="23"/>
      <c r="DY660" s="23"/>
      <c r="DZ660" s="23"/>
      <c r="EA660" s="23"/>
      <c r="EB660" s="23"/>
      <c r="EC660" s="23"/>
      <c r="ED660" s="23"/>
      <c r="EE660" s="23"/>
      <c r="EF660" s="23"/>
      <c r="EG660" s="23"/>
      <c r="EH660" s="23"/>
      <c r="EI660" s="23"/>
      <c r="EJ660" s="23"/>
      <c r="EK660" s="23"/>
      <c r="EL660" s="23"/>
      <c r="EM660" s="23"/>
      <c r="EN660" s="23"/>
      <c r="EO660" s="23"/>
      <c r="EP660" s="23"/>
      <c r="EQ660" s="23"/>
      <c r="ER660" s="23"/>
      <c r="ES660" s="23"/>
      <c r="ET660" s="23"/>
      <c r="EU660" s="23"/>
      <c r="EV660" s="23"/>
      <c r="EW660" s="23"/>
      <c r="EX660" s="23"/>
      <c r="EY660" s="23"/>
      <c r="EZ660" s="23"/>
      <c r="FA660" s="23"/>
      <c r="FB660" s="23"/>
      <c r="FC660" s="23"/>
      <c r="FD660" s="23"/>
      <c r="FE660" s="23"/>
      <c r="FF660" s="23"/>
      <c r="FG660" s="23"/>
      <c r="FH660" s="23"/>
      <c r="FI660" s="23"/>
      <c r="FJ660" s="23"/>
      <c r="FK660" s="23"/>
      <c r="FL660" s="23"/>
      <c r="FM660" s="23"/>
      <c r="FN660" s="23"/>
      <c r="FO660" s="23"/>
      <c r="FP660" s="23"/>
      <c r="FQ660" s="23"/>
      <c r="FR660" s="23"/>
      <c r="FS660" s="23"/>
      <c r="FT660" s="23"/>
      <c r="FU660" s="23"/>
      <c r="FV660" s="23"/>
      <c r="FW660" s="23"/>
      <c r="FX660" s="23"/>
      <c r="FY660" s="23"/>
      <c r="FZ660" s="23"/>
      <c r="GA660" s="23"/>
      <c r="GB660" s="23"/>
      <c r="GC660" s="23"/>
      <c r="GD660" s="23"/>
      <c r="GE660" s="23"/>
      <c r="GF660" s="23"/>
      <c r="GG660" s="23"/>
      <c r="GH660" s="23"/>
      <c r="GI660" s="23"/>
      <c r="GJ660" s="23"/>
      <c r="GK660" s="23"/>
      <c r="GL660" s="23"/>
      <c r="GM660" s="23"/>
      <c r="GN660" s="23"/>
      <c r="GO660" s="23"/>
      <c r="GP660" s="23"/>
      <c r="GQ660" s="23"/>
      <c r="GR660" s="23"/>
      <c r="GS660" s="23"/>
      <c r="GT660" s="23"/>
      <c r="GU660" s="23"/>
      <c r="GV660" s="23"/>
      <c r="GW660" s="23"/>
      <c r="GX660" s="23"/>
      <c r="GY660" s="23"/>
      <c r="GZ660" s="23"/>
      <c r="HA660" s="23"/>
      <c r="HB660" s="23"/>
      <c r="HC660" s="23"/>
      <c r="HD660" s="23"/>
      <c r="HE660" s="23"/>
      <c r="HF660" s="23"/>
      <c r="HG660" s="23"/>
      <c r="HH660" s="23"/>
      <c r="HI660" s="23"/>
      <c r="HJ660" s="23"/>
      <c r="HK660" s="23"/>
    </row>
    <row r="661" spans="1:219" ht="13.9" customHeight="1">
      <c r="A661" s="392"/>
      <c r="B661" s="160"/>
      <c r="C661" s="161"/>
      <c r="D661" s="161"/>
      <c r="E661" s="255"/>
      <c r="F661" s="396">
        <v>0</v>
      </c>
      <c r="G661" s="181"/>
      <c r="H661" s="186"/>
      <c r="I661" s="162"/>
      <c r="J661" s="163"/>
      <c r="K661" s="164"/>
      <c r="L661" s="164"/>
      <c r="M661" s="187"/>
      <c r="N661" s="458"/>
      <c r="O661" s="463"/>
      <c r="P661" s="190"/>
      <c r="Q661" s="165"/>
      <c r="R661" s="166"/>
      <c r="S661" s="191"/>
      <c r="T661" s="195"/>
      <c r="U661" s="167"/>
      <c r="V661" s="196"/>
      <c r="W661" s="199">
        <f t="shared" si="142"/>
        <v>0</v>
      </c>
      <c r="X661" s="344">
        <f>IF(G661&gt;0,HLOOKUP(C661,'Utility Allowances'!$O$33:$S$34,2),0)</f>
        <v>0</v>
      </c>
      <c r="Y661" s="345">
        <f t="shared" si="143"/>
        <v>0</v>
      </c>
      <c r="Z661" s="168">
        <f t="shared" si="144"/>
        <v>0</v>
      </c>
      <c r="AA661" s="346">
        <f t="shared" si="145"/>
        <v>0</v>
      </c>
      <c r="AB661" s="344">
        <f>IF(Y661&gt;0,VLOOKUP($Y661,'Reference Data 2'!$B$7:$C$71,2),0)</f>
        <v>0</v>
      </c>
      <c r="AC661" s="347">
        <f t="shared" si="146"/>
        <v>0</v>
      </c>
      <c r="AD661" s="348">
        <f t="shared" si="147"/>
        <v>0</v>
      </c>
      <c r="AE661" s="349">
        <f>IF(Y661&gt;0,VLOOKUP($Y661,'Reference Data 2'!$B$9:$D$71,3),0)</f>
        <v>0</v>
      </c>
      <c r="AF661" s="347">
        <f t="shared" si="148"/>
        <v>0</v>
      </c>
      <c r="AG661" s="346">
        <f t="shared" si="149"/>
        <v>0</v>
      </c>
      <c r="AH661" s="350">
        <f t="shared" si="150"/>
        <v>0</v>
      </c>
      <c r="AI661" s="351">
        <f t="shared" si="151"/>
        <v>0</v>
      </c>
      <c r="AJ661" s="352">
        <f t="shared" si="152"/>
        <v>0</v>
      </c>
      <c r="AK661" s="349">
        <f>IF(AA661&gt;0,VLOOKUP(C661,'Reference Data 1'!$N$13:$O$17,2),0)</f>
        <v>0</v>
      </c>
      <c r="AL661" s="346">
        <f t="shared" si="153"/>
        <v>0</v>
      </c>
      <c r="AM661" s="353">
        <f t="shared" si="154"/>
        <v>0</v>
      </c>
      <c r="AN661" s="354">
        <f t="shared" si="155"/>
        <v>0</v>
      </c>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c r="BU661" s="23"/>
      <c r="BV661" s="23"/>
      <c r="BW661" s="23"/>
      <c r="BX661" s="23"/>
      <c r="BY661" s="23"/>
      <c r="BZ661" s="23"/>
      <c r="CA661" s="23"/>
      <c r="CB661" s="23"/>
      <c r="CC661" s="23"/>
      <c r="CD661" s="23"/>
      <c r="CE661" s="23"/>
      <c r="CF661" s="23"/>
      <c r="CG661" s="23"/>
      <c r="CH661" s="23"/>
      <c r="CI661" s="23"/>
      <c r="CJ661" s="23"/>
      <c r="CK661" s="23"/>
      <c r="CL661" s="23"/>
      <c r="CM661" s="23"/>
      <c r="CN661" s="23"/>
      <c r="CO661" s="23"/>
      <c r="CP661" s="23"/>
      <c r="CQ661" s="23"/>
      <c r="CR661" s="23"/>
      <c r="CS661" s="23"/>
      <c r="CT661" s="23"/>
      <c r="CU661" s="23"/>
      <c r="CV661" s="23"/>
      <c r="CW661" s="23"/>
      <c r="CX661" s="23"/>
      <c r="CY661" s="23"/>
      <c r="CZ661" s="23"/>
      <c r="DA661" s="23"/>
      <c r="DB661" s="23"/>
      <c r="DC661" s="23"/>
      <c r="DD661" s="23"/>
      <c r="DE661" s="23"/>
      <c r="DF661" s="23"/>
      <c r="DG661" s="23"/>
      <c r="DH661" s="23"/>
      <c r="DI661" s="23"/>
      <c r="DJ661" s="23"/>
      <c r="DK661" s="23"/>
      <c r="DL661" s="23"/>
      <c r="DM661" s="23"/>
      <c r="DN661" s="23"/>
      <c r="DO661" s="23"/>
      <c r="DP661" s="23"/>
      <c r="DQ661" s="23"/>
      <c r="DR661" s="23"/>
      <c r="DS661" s="23"/>
      <c r="DT661" s="23"/>
      <c r="DU661" s="23"/>
      <c r="DV661" s="23"/>
      <c r="DW661" s="23"/>
      <c r="DX661" s="23"/>
      <c r="DY661" s="23"/>
      <c r="DZ661" s="23"/>
      <c r="EA661" s="23"/>
      <c r="EB661" s="23"/>
      <c r="EC661" s="23"/>
      <c r="ED661" s="23"/>
      <c r="EE661" s="23"/>
      <c r="EF661" s="23"/>
      <c r="EG661" s="23"/>
      <c r="EH661" s="23"/>
      <c r="EI661" s="23"/>
      <c r="EJ661" s="23"/>
      <c r="EK661" s="23"/>
      <c r="EL661" s="23"/>
      <c r="EM661" s="23"/>
      <c r="EN661" s="23"/>
      <c r="EO661" s="23"/>
      <c r="EP661" s="23"/>
      <c r="EQ661" s="23"/>
      <c r="ER661" s="23"/>
      <c r="ES661" s="23"/>
      <c r="ET661" s="23"/>
      <c r="EU661" s="23"/>
      <c r="EV661" s="23"/>
      <c r="EW661" s="23"/>
      <c r="EX661" s="23"/>
      <c r="EY661" s="23"/>
      <c r="EZ661" s="23"/>
      <c r="FA661" s="23"/>
      <c r="FB661" s="23"/>
      <c r="FC661" s="23"/>
      <c r="FD661" s="23"/>
      <c r="FE661" s="23"/>
      <c r="FF661" s="23"/>
      <c r="FG661" s="23"/>
      <c r="FH661" s="23"/>
      <c r="FI661" s="23"/>
      <c r="FJ661" s="23"/>
      <c r="FK661" s="23"/>
      <c r="FL661" s="23"/>
      <c r="FM661" s="23"/>
      <c r="FN661" s="23"/>
      <c r="FO661" s="23"/>
      <c r="FP661" s="23"/>
      <c r="FQ661" s="23"/>
      <c r="FR661" s="23"/>
      <c r="FS661" s="23"/>
      <c r="FT661" s="23"/>
      <c r="FU661" s="23"/>
      <c r="FV661" s="23"/>
      <c r="FW661" s="23"/>
      <c r="FX661" s="23"/>
      <c r="FY661" s="23"/>
      <c r="FZ661" s="23"/>
      <c r="GA661" s="23"/>
      <c r="GB661" s="23"/>
      <c r="GC661" s="23"/>
      <c r="GD661" s="23"/>
      <c r="GE661" s="23"/>
      <c r="GF661" s="23"/>
      <c r="GG661" s="23"/>
      <c r="GH661" s="23"/>
      <c r="GI661" s="23"/>
      <c r="GJ661" s="23"/>
      <c r="GK661" s="23"/>
      <c r="GL661" s="23"/>
      <c r="GM661" s="23"/>
      <c r="GN661" s="23"/>
      <c r="GO661" s="23"/>
      <c r="GP661" s="23"/>
      <c r="GQ661" s="23"/>
      <c r="GR661" s="23"/>
      <c r="GS661" s="23"/>
      <c r="GT661" s="23"/>
      <c r="GU661" s="23"/>
      <c r="GV661" s="23"/>
      <c r="GW661" s="23"/>
      <c r="GX661" s="23"/>
      <c r="GY661" s="23"/>
      <c r="GZ661" s="23"/>
      <c r="HA661" s="23"/>
      <c r="HB661" s="23"/>
      <c r="HC661" s="23"/>
      <c r="HD661" s="23"/>
      <c r="HE661" s="23"/>
      <c r="HF661" s="23"/>
      <c r="HG661" s="23"/>
      <c r="HH661" s="23"/>
      <c r="HI661" s="23"/>
      <c r="HJ661" s="23"/>
      <c r="HK661" s="23"/>
    </row>
    <row r="662" spans="1:219" ht="13.9" customHeight="1">
      <c r="A662" s="392"/>
      <c r="B662" s="160"/>
      <c r="C662" s="161"/>
      <c r="D662" s="161"/>
      <c r="E662" s="255"/>
      <c r="F662" s="396">
        <v>0</v>
      </c>
      <c r="G662" s="181"/>
      <c r="H662" s="186"/>
      <c r="I662" s="162"/>
      <c r="J662" s="163"/>
      <c r="K662" s="164"/>
      <c r="L662" s="164"/>
      <c r="M662" s="187"/>
      <c r="N662" s="458"/>
      <c r="O662" s="463"/>
      <c r="P662" s="190"/>
      <c r="Q662" s="165"/>
      <c r="R662" s="166"/>
      <c r="S662" s="191"/>
      <c r="T662" s="195"/>
      <c r="U662" s="167"/>
      <c r="V662" s="196"/>
      <c r="W662" s="199">
        <f t="shared" si="142"/>
        <v>0</v>
      </c>
      <c r="X662" s="344">
        <f>IF(G662&gt;0,HLOOKUP(C662,'Utility Allowances'!$O$33:$S$34,2),0)</f>
        <v>0</v>
      </c>
      <c r="Y662" s="345">
        <f t="shared" si="143"/>
        <v>0</v>
      </c>
      <c r="Z662" s="168">
        <f t="shared" si="144"/>
        <v>0</v>
      </c>
      <c r="AA662" s="346">
        <f t="shared" si="145"/>
        <v>0</v>
      </c>
      <c r="AB662" s="344">
        <f>IF(Y662&gt;0,VLOOKUP($Y662,'Reference Data 2'!$B$7:$C$71,2),0)</f>
        <v>0</v>
      </c>
      <c r="AC662" s="347">
        <f t="shared" si="146"/>
        <v>0</v>
      </c>
      <c r="AD662" s="348">
        <f t="shared" si="147"/>
        <v>0</v>
      </c>
      <c r="AE662" s="349">
        <f>IF(Y662&gt;0,VLOOKUP($Y662,'Reference Data 2'!$B$9:$D$71,3),0)</f>
        <v>0</v>
      </c>
      <c r="AF662" s="347">
        <f t="shared" si="148"/>
        <v>0</v>
      </c>
      <c r="AG662" s="346">
        <f t="shared" si="149"/>
        <v>0</v>
      </c>
      <c r="AH662" s="350">
        <f t="shared" si="150"/>
        <v>0</v>
      </c>
      <c r="AI662" s="351">
        <f t="shared" si="151"/>
        <v>0</v>
      </c>
      <c r="AJ662" s="352">
        <f t="shared" si="152"/>
        <v>0</v>
      </c>
      <c r="AK662" s="349">
        <f>IF(AA662&gt;0,VLOOKUP(C662,'Reference Data 1'!$N$13:$O$17,2),0)</f>
        <v>0</v>
      </c>
      <c r="AL662" s="346">
        <f t="shared" si="153"/>
        <v>0</v>
      </c>
      <c r="AM662" s="353">
        <f t="shared" si="154"/>
        <v>0</v>
      </c>
      <c r="AN662" s="354">
        <f t="shared" si="155"/>
        <v>0</v>
      </c>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23"/>
      <c r="BW662" s="23"/>
      <c r="BX662" s="23"/>
      <c r="BY662" s="23"/>
      <c r="BZ662" s="23"/>
      <c r="CA662" s="23"/>
      <c r="CB662" s="23"/>
      <c r="CC662" s="23"/>
      <c r="CD662" s="23"/>
      <c r="CE662" s="23"/>
      <c r="CF662" s="23"/>
      <c r="CG662" s="23"/>
      <c r="CH662" s="23"/>
      <c r="CI662" s="23"/>
      <c r="CJ662" s="23"/>
      <c r="CK662" s="23"/>
      <c r="CL662" s="23"/>
      <c r="CM662" s="23"/>
      <c r="CN662" s="23"/>
      <c r="CO662" s="23"/>
      <c r="CP662" s="23"/>
      <c r="CQ662" s="23"/>
      <c r="CR662" s="23"/>
      <c r="CS662" s="23"/>
      <c r="CT662" s="23"/>
      <c r="CU662" s="23"/>
      <c r="CV662" s="23"/>
      <c r="CW662" s="23"/>
      <c r="CX662" s="23"/>
      <c r="CY662" s="23"/>
      <c r="CZ662" s="23"/>
      <c r="DA662" s="23"/>
      <c r="DB662" s="23"/>
      <c r="DC662" s="23"/>
      <c r="DD662" s="23"/>
      <c r="DE662" s="23"/>
      <c r="DF662" s="23"/>
      <c r="DG662" s="23"/>
      <c r="DH662" s="23"/>
      <c r="DI662" s="23"/>
      <c r="DJ662" s="23"/>
      <c r="DK662" s="23"/>
      <c r="DL662" s="23"/>
      <c r="DM662" s="23"/>
      <c r="DN662" s="23"/>
      <c r="DO662" s="23"/>
      <c r="DP662" s="23"/>
      <c r="DQ662" s="23"/>
      <c r="DR662" s="23"/>
      <c r="DS662" s="23"/>
      <c r="DT662" s="23"/>
      <c r="DU662" s="23"/>
      <c r="DV662" s="23"/>
      <c r="DW662" s="23"/>
      <c r="DX662" s="23"/>
      <c r="DY662" s="23"/>
      <c r="DZ662" s="23"/>
      <c r="EA662" s="23"/>
      <c r="EB662" s="23"/>
      <c r="EC662" s="23"/>
      <c r="ED662" s="23"/>
      <c r="EE662" s="23"/>
      <c r="EF662" s="23"/>
      <c r="EG662" s="23"/>
      <c r="EH662" s="23"/>
      <c r="EI662" s="23"/>
      <c r="EJ662" s="23"/>
      <c r="EK662" s="23"/>
      <c r="EL662" s="23"/>
      <c r="EM662" s="23"/>
      <c r="EN662" s="23"/>
      <c r="EO662" s="23"/>
      <c r="EP662" s="23"/>
      <c r="EQ662" s="23"/>
      <c r="ER662" s="23"/>
      <c r="ES662" s="23"/>
      <c r="ET662" s="23"/>
      <c r="EU662" s="23"/>
      <c r="EV662" s="23"/>
      <c r="EW662" s="23"/>
      <c r="EX662" s="23"/>
      <c r="EY662" s="23"/>
      <c r="EZ662" s="23"/>
      <c r="FA662" s="23"/>
      <c r="FB662" s="23"/>
      <c r="FC662" s="23"/>
      <c r="FD662" s="23"/>
      <c r="FE662" s="23"/>
      <c r="FF662" s="23"/>
      <c r="FG662" s="23"/>
      <c r="FH662" s="23"/>
      <c r="FI662" s="23"/>
      <c r="FJ662" s="23"/>
      <c r="FK662" s="23"/>
      <c r="FL662" s="23"/>
      <c r="FM662" s="23"/>
      <c r="FN662" s="23"/>
      <c r="FO662" s="23"/>
      <c r="FP662" s="23"/>
      <c r="FQ662" s="23"/>
      <c r="FR662" s="23"/>
      <c r="FS662" s="23"/>
      <c r="FT662" s="23"/>
      <c r="FU662" s="23"/>
      <c r="FV662" s="23"/>
      <c r="FW662" s="23"/>
      <c r="FX662" s="23"/>
      <c r="FY662" s="23"/>
      <c r="FZ662" s="23"/>
      <c r="GA662" s="23"/>
      <c r="GB662" s="23"/>
      <c r="GC662" s="23"/>
      <c r="GD662" s="23"/>
      <c r="GE662" s="23"/>
      <c r="GF662" s="23"/>
      <c r="GG662" s="23"/>
      <c r="GH662" s="23"/>
      <c r="GI662" s="23"/>
      <c r="GJ662" s="23"/>
      <c r="GK662" s="23"/>
      <c r="GL662" s="23"/>
      <c r="GM662" s="23"/>
      <c r="GN662" s="23"/>
      <c r="GO662" s="23"/>
      <c r="GP662" s="23"/>
      <c r="GQ662" s="23"/>
      <c r="GR662" s="23"/>
      <c r="GS662" s="23"/>
      <c r="GT662" s="23"/>
      <c r="GU662" s="23"/>
      <c r="GV662" s="23"/>
      <c r="GW662" s="23"/>
      <c r="GX662" s="23"/>
      <c r="GY662" s="23"/>
      <c r="GZ662" s="23"/>
      <c r="HA662" s="23"/>
      <c r="HB662" s="23"/>
      <c r="HC662" s="23"/>
      <c r="HD662" s="23"/>
      <c r="HE662" s="23"/>
      <c r="HF662" s="23"/>
      <c r="HG662" s="23"/>
      <c r="HH662" s="23"/>
      <c r="HI662" s="23"/>
      <c r="HJ662" s="23"/>
      <c r="HK662" s="23"/>
    </row>
    <row r="663" spans="1:219" ht="13.9" customHeight="1">
      <c r="A663" s="392"/>
      <c r="B663" s="160"/>
      <c r="C663" s="161"/>
      <c r="D663" s="161"/>
      <c r="E663" s="255"/>
      <c r="F663" s="396">
        <v>0</v>
      </c>
      <c r="G663" s="181"/>
      <c r="H663" s="186"/>
      <c r="I663" s="162"/>
      <c r="J663" s="163"/>
      <c r="K663" s="164"/>
      <c r="L663" s="164"/>
      <c r="M663" s="187"/>
      <c r="N663" s="458"/>
      <c r="O663" s="463"/>
      <c r="P663" s="190"/>
      <c r="Q663" s="165"/>
      <c r="R663" s="166"/>
      <c r="S663" s="191"/>
      <c r="T663" s="195"/>
      <c r="U663" s="167"/>
      <c r="V663" s="196"/>
      <c r="W663" s="199">
        <f t="shared" si="142"/>
        <v>0</v>
      </c>
      <c r="X663" s="344">
        <f>IF(G663&gt;0,HLOOKUP(C663,'Utility Allowances'!$O$33:$S$34,2),0)</f>
        <v>0</v>
      </c>
      <c r="Y663" s="345">
        <f t="shared" si="143"/>
        <v>0</v>
      </c>
      <c r="Z663" s="168">
        <f t="shared" si="144"/>
        <v>0</v>
      </c>
      <c r="AA663" s="346">
        <f t="shared" si="145"/>
        <v>0</v>
      </c>
      <c r="AB663" s="344">
        <f>IF(Y663&gt;0,VLOOKUP($Y663,'Reference Data 2'!$B$7:$C$71,2),0)</f>
        <v>0</v>
      </c>
      <c r="AC663" s="347">
        <f t="shared" si="146"/>
        <v>0</v>
      </c>
      <c r="AD663" s="348">
        <f t="shared" si="147"/>
        <v>0</v>
      </c>
      <c r="AE663" s="349">
        <f>IF(Y663&gt;0,VLOOKUP($Y663,'Reference Data 2'!$B$9:$D$71,3),0)</f>
        <v>0</v>
      </c>
      <c r="AF663" s="347">
        <f t="shared" si="148"/>
        <v>0</v>
      </c>
      <c r="AG663" s="346">
        <f t="shared" si="149"/>
        <v>0</v>
      </c>
      <c r="AH663" s="350">
        <f t="shared" si="150"/>
        <v>0</v>
      </c>
      <c r="AI663" s="351">
        <f t="shared" si="151"/>
        <v>0</v>
      </c>
      <c r="AJ663" s="352">
        <f t="shared" si="152"/>
        <v>0</v>
      </c>
      <c r="AK663" s="349">
        <f>IF(AA663&gt;0,VLOOKUP(C663,'Reference Data 1'!$N$13:$O$17,2),0)</f>
        <v>0</v>
      </c>
      <c r="AL663" s="346">
        <f t="shared" si="153"/>
        <v>0</v>
      </c>
      <c r="AM663" s="353">
        <f t="shared" si="154"/>
        <v>0</v>
      </c>
      <c r="AN663" s="354">
        <f t="shared" si="155"/>
        <v>0</v>
      </c>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c r="BU663" s="23"/>
      <c r="BV663" s="23"/>
      <c r="BW663" s="23"/>
      <c r="BX663" s="23"/>
      <c r="BY663" s="23"/>
      <c r="BZ663" s="23"/>
      <c r="CA663" s="23"/>
      <c r="CB663" s="23"/>
      <c r="CC663" s="23"/>
      <c r="CD663" s="23"/>
      <c r="CE663" s="23"/>
      <c r="CF663" s="23"/>
      <c r="CG663" s="23"/>
      <c r="CH663" s="23"/>
      <c r="CI663" s="23"/>
      <c r="CJ663" s="23"/>
      <c r="CK663" s="23"/>
      <c r="CL663" s="23"/>
      <c r="CM663" s="23"/>
      <c r="CN663" s="23"/>
      <c r="CO663" s="23"/>
      <c r="CP663" s="23"/>
      <c r="CQ663" s="23"/>
      <c r="CR663" s="23"/>
      <c r="CS663" s="23"/>
      <c r="CT663" s="23"/>
      <c r="CU663" s="23"/>
      <c r="CV663" s="23"/>
      <c r="CW663" s="23"/>
      <c r="CX663" s="23"/>
      <c r="CY663" s="23"/>
      <c r="CZ663" s="23"/>
      <c r="DA663" s="23"/>
      <c r="DB663" s="23"/>
      <c r="DC663" s="23"/>
      <c r="DD663" s="23"/>
      <c r="DE663" s="23"/>
      <c r="DF663" s="23"/>
      <c r="DG663" s="23"/>
      <c r="DH663" s="23"/>
      <c r="DI663" s="23"/>
      <c r="DJ663" s="23"/>
      <c r="DK663" s="23"/>
      <c r="DL663" s="23"/>
      <c r="DM663" s="23"/>
      <c r="DN663" s="23"/>
      <c r="DO663" s="23"/>
      <c r="DP663" s="23"/>
      <c r="DQ663" s="23"/>
      <c r="DR663" s="23"/>
      <c r="DS663" s="23"/>
      <c r="DT663" s="23"/>
      <c r="DU663" s="23"/>
      <c r="DV663" s="23"/>
      <c r="DW663" s="23"/>
      <c r="DX663" s="23"/>
      <c r="DY663" s="23"/>
      <c r="DZ663" s="23"/>
      <c r="EA663" s="23"/>
      <c r="EB663" s="23"/>
      <c r="EC663" s="23"/>
      <c r="ED663" s="23"/>
      <c r="EE663" s="23"/>
      <c r="EF663" s="23"/>
      <c r="EG663" s="23"/>
      <c r="EH663" s="23"/>
      <c r="EI663" s="23"/>
      <c r="EJ663" s="23"/>
      <c r="EK663" s="23"/>
      <c r="EL663" s="23"/>
      <c r="EM663" s="23"/>
      <c r="EN663" s="23"/>
      <c r="EO663" s="23"/>
      <c r="EP663" s="23"/>
      <c r="EQ663" s="23"/>
      <c r="ER663" s="23"/>
      <c r="ES663" s="23"/>
      <c r="ET663" s="23"/>
      <c r="EU663" s="23"/>
      <c r="EV663" s="23"/>
      <c r="EW663" s="23"/>
      <c r="EX663" s="23"/>
      <c r="EY663" s="23"/>
      <c r="EZ663" s="23"/>
      <c r="FA663" s="23"/>
      <c r="FB663" s="23"/>
      <c r="FC663" s="23"/>
      <c r="FD663" s="23"/>
      <c r="FE663" s="23"/>
      <c r="FF663" s="23"/>
      <c r="FG663" s="23"/>
      <c r="FH663" s="23"/>
      <c r="FI663" s="23"/>
      <c r="FJ663" s="23"/>
      <c r="FK663" s="23"/>
      <c r="FL663" s="23"/>
      <c r="FM663" s="23"/>
      <c r="FN663" s="23"/>
      <c r="FO663" s="23"/>
      <c r="FP663" s="23"/>
      <c r="FQ663" s="23"/>
      <c r="FR663" s="23"/>
      <c r="FS663" s="23"/>
      <c r="FT663" s="23"/>
      <c r="FU663" s="23"/>
      <c r="FV663" s="23"/>
      <c r="FW663" s="23"/>
      <c r="FX663" s="23"/>
      <c r="FY663" s="23"/>
      <c r="FZ663" s="23"/>
      <c r="GA663" s="23"/>
      <c r="GB663" s="23"/>
      <c r="GC663" s="23"/>
      <c r="GD663" s="23"/>
      <c r="GE663" s="23"/>
      <c r="GF663" s="23"/>
      <c r="GG663" s="23"/>
      <c r="GH663" s="23"/>
      <c r="GI663" s="23"/>
      <c r="GJ663" s="23"/>
      <c r="GK663" s="23"/>
      <c r="GL663" s="23"/>
      <c r="GM663" s="23"/>
      <c r="GN663" s="23"/>
      <c r="GO663" s="23"/>
      <c r="GP663" s="23"/>
      <c r="GQ663" s="23"/>
      <c r="GR663" s="23"/>
      <c r="GS663" s="23"/>
      <c r="GT663" s="23"/>
      <c r="GU663" s="23"/>
      <c r="GV663" s="23"/>
      <c r="GW663" s="23"/>
      <c r="GX663" s="23"/>
      <c r="GY663" s="23"/>
      <c r="GZ663" s="23"/>
      <c r="HA663" s="23"/>
      <c r="HB663" s="23"/>
      <c r="HC663" s="23"/>
      <c r="HD663" s="23"/>
      <c r="HE663" s="23"/>
      <c r="HF663" s="23"/>
      <c r="HG663" s="23"/>
      <c r="HH663" s="23"/>
      <c r="HI663" s="23"/>
      <c r="HJ663" s="23"/>
      <c r="HK663" s="23"/>
    </row>
    <row r="664" spans="1:219" ht="13.9" customHeight="1">
      <c r="A664" s="392"/>
      <c r="B664" s="160"/>
      <c r="C664" s="161"/>
      <c r="D664" s="161"/>
      <c r="E664" s="255"/>
      <c r="F664" s="396">
        <v>0</v>
      </c>
      <c r="G664" s="181"/>
      <c r="H664" s="186"/>
      <c r="I664" s="162"/>
      <c r="J664" s="163"/>
      <c r="K664" s="164"/>
      <c r="L664" s="164"/>
      <c r="M664" s="187"/>
      <c r="N664" s="458"/>
      <c r="O664" s="463"/>
      <c r="P664" s="190"/>
      <c r="Q664" s="165"/>
      <c r="R664" s="166"/>
      <c r="S664" s="191"/>
      <c r="T664" s="195"/>
      <c r="U664" s="167"/>
      <c r="V664" s="196"/>
      <c r="W664" s="199">
        <f t="shared" si="142"/>
        <v>0</v>
      </c>
      <c r="X664" s="344">
        <f>IF(G664&gt;0,HLOOKUP(C664,'Utility Allowances'!$O$33:$S$34,2),0)</f>
        <v>0</v>
      </c>
      <c r="Y664" s="345">
        <f t="shared" si="143"/>
        <v>0</v>
      </c>
      <c r="Z664" s="168">
        <f t="shared" si="144"/>
        <v>0</v>
      </c>
      <c r="AA664" s="346">
        <f t="shared" si="145"/>
        <v>0</v>
      </c>
      <c r="AB664" s="344">
        <f>IF(Y664&gt;0,VLOOKUP($Y664,'Reference Data 2'!$B$7:$C$71,2),0)</f>
        <v>0</v>
      </c>
      <c r="AC664" s="347">
        <f t="shared" si="146"/>
        <v>0</v>
      </c>
      <c r="AD664" s="348">
        <f t="shared" si="147"/>
        <v>0</v>
      </c>
      <c r="AE664" s="349">
        <f>IF(Y664&gt;0,VLOOKUP($Y664,'Reference Data 2'!$B$9:$D$71,3),0)</f>
        <v>0</v>
      </c>
      <c r="AF664" s="347">
        <f t="shared" si="148"/>
        <v>0</v>
      </c>
      <c r="AG664" s="346">
        <f t="shared" si="149"/>
        <v>0</v>
      </c>
      <c r="AH664" s="350">
        <f t="shared" si="150"/>
        <v>0</v>
      </c>
      <c r="AI664" s="351">
        <f t="shared" si="151"/>
        <v>0</v>
      </c>
      <c r="AJ664" s="352">
        <f t="shared" si="152"/>
        <v>0</v>
      </c>
      <c r="AK664" s="349">
        <f>IF(AA664&gt;0,VLOOKUP(C664,'Reference Data 1'!$N$13:$O$17,2),0)</f>
        <v>0</v>
      </c>
      <c r="AL664" s="346">
        <f t="shared" si="153"/>
        <v>0</v>
      </c>
      <c r="AM664" s="353">
        <f t="shared" si="154"/>
        <v>0</v>
      </c>
      <c r="AN664" s="354">
        <f t="shared" si="155"/>
        <v>0</v>
      </c>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23"/>
      <c r="BW664" s="23"/>
      <c r="BX664" s="23"/>
      <c r="BY664" s="23"/>
      <c r="BZ664" s="23"/>
      <c r="CA664" s="23"/>
      <c r="CB664" s="23"/>
      <c r="CC664" s="23"/>
      <c r="CD664" s="23"/>
      <c r="CE664" s="23"/>
      <c r="CF664" s="23"/>
      <c r="CG664" s="23"/>
      <c r="CH664" s="23"/>
      <c r="CI664" s="23"/>
      <c r="CJ664" s="23"/>
      <c r="CK664" s="23"/>
      <c r="CL664" s="23"/>
      <c r="CM664" s="23"/>
      <c r="CN664" s="23"/>
      <c r="CO664" s="23"/>
      <c r="CP664" s="23"/>
      <c r="CQ664" s="23"/>
      <c r="CR664" s="23"/>
      <c r="CS664" s="23"/>
      <c r="CT664" s="23"/>
      <c r="CU664" s="23"/>
      <c r="CV664" s="23"/>
      <c r="CW664" s="23"/>
      <c r="CX664" s="23"/>
      <c r="CY664" s="23"/>
      <c r="CZ664" s="23"/>
      <c r="DA664" s="23"/>
      <c r="DB664" s="23"/>
      <c r="DC664" s="23"/>
      <c r="DD664" s="23"/>
      <c r="DE664" s="23"/>
      <c r="DF664" s="23"/>
      <c r="DG664" s="23"/>
      <c r="DH664" s="23"/>
      <c r="DI664" s="23"/>
      <c r="DJ664" s="23"/>
      <c r="DK664" s="23"/>
      <c r="DL664" s="23"/>
      <c r="DM664" s="23"/>
      <c r="DN664" s="23"/>
      <c r="DO664" s="23"/>
      <c r="DP664" s="23"/>
      <c r="DQ664" s="23"/>
      <c r="DR664" s="23"/>
      <c r="DS664" s="23"/>
      <c r="DT664" s="23"/>
      <c r="DU664" s="23"/>
      <c r="DV664" s="23"/>
      <c r="DW664" s="23"/>
      <c r="DX664" s="23"/>
      <c r="DY664" s="23"/>
      <c r="DZ664" s="23"/>
      <c r="EA664" s="23"/>
      <c r="EB664" s="23"/>
      <c r="EC664" s="23"/>
      <c r="ED664" s="23"/>
      <c r="EE664" s="23"/>
      <c r="EF664" s="23"/>
      <c r="EG664" s="23"/>
      <c r="EH664" s="23"/>
      <c r="EI664" s="23"/>
      <c r="EJ664" s="23"/>
      <c r="EK664" s="23"/>
      <c r="EL664" s="23"/>
      <c r="EM664" s="23"/>
      <c r="EN664" s="23"/>
      <c r="EO664" s="23"/>
      <c r="EP664" s="23"/>
      <c r="EQ664" s="23"/>
      <c r="ER664" s="23"/>
      <c r="ES664" s="23"/>
      <c r="ET664" s="23"/>
      <c r="EU664" s="23"/>
      <c r="EV664" s="23"/>
      <c r="EW664" s="23"/>
      <c r="EX664" s="23"/>
      <c r="EY664" s="23"/>
      <c r="EZ664" s="23"/>
      <c r="FA664" s="23"/>
      <c r="FB664" s="23"/>
      <c r="FC664" s="23"/>
      <c r="FD664" s="23"/>
      <c r="FE664" s="23"/>
      <c r="FF664" s="23"/>
      <c r="FG664" s="23"/>
      <c r="FH664" s="23"/>
      <c r="FI664" s="23"/>
      <c r="FJ664" s="23"/>
      <c r="FK664" s="23"/>
      <c r="FL664" s="23"/>
      <c r="FM664" s="23"/>
      <c r="FN664" s="23"/>
      <c r="FO664" s="23"/>
      <c r="FP664" s="23"/>
      <c r="FQ664" s="23"/>
      <c r="FR664" s="23"/>
      <c r="FS664" s="23"/>
      <c r="FT664" s="23"/>
      <c r="FU664" s="23"/>
      <c r="FV664" s="23"/>
      <c r="FW664" s="23"/>
      <c r="FX664" s="23"/>
      <c r="FY664" s="23"/>
      <c r="FZ664" s="23"/>
      <c r="GA664" s="23"/>
      <c r="GB664" s="23"/>
      <c r="GC664" s="23"/>
      <c r="GD664" s="23"/>
      <c r="GE664" s="23"/>
      <c r="GF664" s="23"/>
      <c r="GG664" s="23"/>
      <c r="GH664" s="23"/>
      <c r="GI664" s="23"/>
      <c r="GJ664" s="23"/>
      <c r="GK664" s="23"/>
      <c r="GL664" s="23"/>
      <c r="GM664" s="23"/>
      <c r="GN664" s="23"/>
      <c r="GO664" s="23"/>
      <c r="GP664" s="23"/>
      <c r="GQ664" s="23"/>
      <c r="GR664" s="23"/>
      <c r="GS664" s="23"/>
      <c r="GT664" s="23"/>
      <c r="GU664" s="23"/>
      <c r="GV664" s="23"/>
      <c r="GW664" s="23"/>
      <c r="GX664" s="23"/>
      <c r="GY664" s="23"/>
      <c r="GZ664" s="23"/>
      <c r="HA664" s="23"/>
      <c r="HB664" s="23"/>
      <c r="HC664" s="23"/>
      <c r="HD664" s="23"/>
      <c r="HE664" s="23"/>
      <c r="HF664" s="23"/>
      <c r="HG664" s="23"/>
      <c r="HH664" s="23"/>
      <c r="HI664" s="23"/>
      <c r="HJ664" s="23"/>
      <c r="HK664" s="23"/>
    </row>
    <row r="665" spans="1:219" ht="13.9" customHeight="1">
      <c r="A665" s="392"/>
      <c r="B665" s="160"/>
      <c r="C665" s="161"/>
      <c r="D665" s="161"/>
      <c r="E665" s="255"/>
      <c r="F665" s="396">
        <v>0</v>
      </c>
      <c r="G665" s="181"/>
      <c r="H665" s="186"/>
      <c r="I665" s="162"/>
      <c r="J665" s="163"/>
      <c r="K665" s="164"/>
      <c r="L665" s="164"/>
      <c r="M665" s="187"/>
      <c r="N665" s="458"/>
      <c r="O665" s="463"/>
      <c r="P665" s="190"/>
      <c r="Q665" s="165"/>
      <c r="R665" s="166"/>
      <c r="S665" s="191"/>
      <c r="T665" s="195"/>
      <c r="U665" s="167"/>
      <c r="V665" s="196"/>
      <c r="W665" s="199">
        <f t="shared" si="142"/>
        <v>0</v>
      </c>
      <c r="X665" s="344">
        <f>IF(G665&gt;0,HLOOKUP(C665,'Utility Allowances'!$O$33:$S$34,2),0)</f>
        <v>0</v>
      </c>
      <c r="Y665" s="345">
        <f t="shared" si="143"/>
        <v>0</v>
      </c>
      <c r="Z665" s="168">
        <f t="shared" si="144"/>
        <v>0</v>
      </c>
      <c r="AA665" s="346">
        <f t="shared" si="145"/>
        <v>0</v>
      </c>
      <c r="AB665" s="344">
        <f>IF(Y665&gt;0,VLOOKUP($Y665,'Reference Data 2'!$B$7:$C$71,2),0)</f>
        <v>0</v>
      </c>
      <c r="AC665" s="347">
        <f t="shared" si="146"/>
        <v>0</v>
      </c>
      <c r="AD665" s="348">
        <f t="shared" si="147"/>
        <v>0</v>
      </c>
      <c r="AE665" s="349">
        <f>IF(Y665&gt;0,VLOOKUP($Y665,'Reference Data 2'!$B$9:$D$71,3),0)</f>
        <v>0</v>
      </c>
      <c r="AF665" s="347">
        <f t="shared" si="148"/>
        <v>0</v>
      </c>
      <c r="AG665" s="346">
        <f t="shared" si="149"/>
        <v>0</v>
      </c>
      <c r="AH665" s="350">
        <f t="shared" si="150"/>
        <v>0</v>
      </c>
      <c r="AI665" s="351">
        <f t="shared" si="151"/>
        <v>0</v>
      </c>
      <c r="AJ665" s="352">
        <f t="shared" si="152"/>
        <v>0</v>
      </c>
      <c r="AK665" s="349">
        <f>IF(AA665&gt;0,VLOOKUP(C665,'Reference Data 1'!$N$13:$O$17,2),0)</f>
        <v>0</v>
      </c>
      <c r="AL665" s="346">
        <f t="shared" si="153"/>
        <v>0</v>
      </c>
      <c r="AM665" s="353">
        <f t="shared" si="154"/>
        <v>0</v>
      </c>
      <c r="AN665" s="354">
        <f t="shared" si="155"/>
        <v>0</v>
      </c>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c r="BU665" s="23"/>
      <c r="BV665" s="23"/>
      <c r="BW665" s="23"/>
      <c r="BX665" s="23"/>
      <c r="BY665" s="23"/>
      <c r="BZ665" s="23"/>
      <c r="CA665" s="23"/>
      <c r="CB665" s="23"/>
      <c r="CC665" s="23"/>
      <c r="CD665" s="23"/>
      <c r="CE665" s="23"/>
      <c r="CF665" s="23"/>
      <c r="CG665" s="23"/>
      <c r="CH665" s="23"/>
      <c r="CI665" s="23"/>
      <c r="CJ665" s="23"/>
      <c r="CK665" s="23"/>
      <c r="CL665" s="23"/>
      <c r="CM665" s="23"/>
      <c r="CN665" s="23"/>
      <c r="CO665" s="23"/>
      <c r="CP665" s="23"/>
      <c r="CQ665" s="23"/>
      <c r="CR665" s="23"/>
      <c r="CS665" s="23"/>
      <c r="CT665" s="23"/>
      <c r="CU665" s="23"/>
      <c r="CV665" s="23"/>
      <c r="CW665" s="23"/>
      <c r="CX665" s="23"/>
      <c r="CY665" s="23"/>
      <c r="CZ665" s="23"/>
      <c r="DA665" s="23"/>
      <c r="DB665" s="23"/>
      <c r="DC665" s="23"/>
      <c r="DD665" s="23"/>
      <c r="DE665" s="23"/>
      <c r="DF665" s="23"/>
      <c r="DG665" s="23"/>
      <c r="DH665" s="23"/>
      <c r="DI665" s="23"/>
      <c r="DJ665" s="23"/>
      <c r="DK665" s="23"/>
      <c r="DL665" s="23"/>
      <c r="DM665" s="23"/>
      <c r="DN665" s="23"/>
      <c r="DO665" s="23"/>
      <c r="DP665" s="23"/>
      <c r="DQ665" s="23"/>
      <c r="DR665" s="23"/>
      <c r="DS665" s="23"/>
      <c r="DT665" s="23"/>
      <c r="DU665" s="23"/>
      <c r="DV665" s="23"/>
      <c r="DW665" s="23"/>
      <c r="DX665" s="23"/>
      <c r="DY665" s="23"/>
      <c r="DZ665" s="23"/>
      <c r="EA665" s="23"/>
      <c r="EB665" s="23"/>
      <c r="EC665" s="23"/>
      <c r="ED665" s="23"/>
      <c r="EE665" s="23"/>
      <c r="EF665" s="23"/>
      <c r="EG665" s="23"/>
      <c r="EH665" s="23"/>
      <c r="EI665" s="23"/>
      <c r="EJ665" s="23"/>
      <c r="EK665" s="23"/>
      <c r="EL665" s="23"/>
      <c r="EM665" s="23"/>
      <c r="EN665" s="23"/>
      <c r="EO665" s="23"/>
      <c r="EP665" s="23"/>
      <c r="EQ665" s="23"/>
      <c r="ER665" s="23"/>
      <c r="ES665" s="23"/>
      <c r="ET665" s="23"/>
      <c r="EU665" s="23"/>
      <c r="EV665" s="23"/>
      <c r="EW665" s="23"/>
      <c r="EX665" s="23"/>
      <c r="EY665" s="23"/>
      <c r="EZ665" s="23"/>
      <c r="FA665" s="23"/>
      <c r="FB665" s="23"/>
      <c r="FC665" s="23"/>
      <c r="FD665" s="23"/>
      <c r="FE665" s="23"/>
      <c r="FF665" s="23"/>
      <c r="FG665" s="23"/>
      <c r="FH665" s="23"/>
      <c r="FI665" s="23"/>
      <c r="FJ665" s="23"/>
      <c r="FK665" s="23"/>
      <c r="FL665" s="23"/>
      <c r="FM665" s="23"/>
      <c r="FN665" s="23"/>
      <c r="FO665" s="23"/>
      <c r="FP665" s="23"/>
      <c r="FQ665" s="23"/>
      <c r="FR665" s="23"/>
      <c r="FS665" s="23"/>
      <c r="FT665" s="23"/>
      <c r="FU665" s="23"/>
      <c r="FV665" s="23"/>
      <c r="FW665" s="23"/>
      <c r="FX665" s="23"/>
      <c r="FY665" s="23"/>
      <c r="FZ665" s="23"/>
      <c r="GA665" s="23"/>
      <c r="GB665" s="23"/>
      <c r="GC665" s="23"/>
      <c r="GD665" s="23"/>
      <c r="GE665" s="23"/>
      <c r="GF665" s="23"/>
      <c r="GG665" s="23"/>
      <c r="GH665" s="23"/>
      <c r="GI665" s="23"/>
      <c r="GJ665" s="23"/>
      <c r="GK665" s="23"/>
      <c r="GL665" s="23"/>
      <c r="GM665" s="23"/>
      <c r="GN665" s="23"/>
      <c r="GO665" s="23"/>
      <c r="GP665" s="23"/>
      <c r="GQ665" s="23"/>
      <c r="GR665" s="23"/>
      <c r="GS665" s="23"/>
      <c r="GT665" s="23"/>
      <c r="GU665" s="23"/>
      <c r="GV665" s="23"/>
      <c r="GW665" s="23"/>
      <c r="GX665" s="23"/>
      <c r="GY665" s="23"/>
      <c r="GZ665" s="23"/>
      <c r="HA665" s="23"/>
      <c r="HB665" s="23"/>
      <c r="HC665" s="23"/>
      <c r="HD665" s="23"/>
      <c r="HE665" s="23"/>
      <c r="HF665" s="23"/>
      <c r="HG665" s="23"/>
      <c r="HH665" s="23"/>
      <c r="HI665" s="23"/>
      <c r="HJ665" s="23"/>
      <c r="HK665" s="23"/>
    </row>
    <row r="666" spans="1:219" ht="13.9" customHeight="1">
      <c r="A666" s="392"/>
      <c r="B666" s="160"/>
      <c r="C666" s="161"/>
      <c r="D666" s="161"/>
      <c r="E666" s="255"/>
      <c r="F666" s="396">
        <v>0</v>
      </c>
      <c r="G666" s="181"/>
      <c r="H666" s="186"/>
      <c r="I666" s="162"/>
      <c r="J666" s="163"/>
      <c r="K666" s="164"/>
      <c r="L666" s="164"/>
      <c r="M666" s="187"/>
      <c r="N666" s="458"/>
      <c r="O666" s="463"/>
      <c r="P666" s="190"/>
      <c r="Q666" s="165"/>
      <c r="R666" s="166"/>
      <c r="S666" s="191"/>
      <c r="T666" s="195"/>
      <c r="U666" s="167"/>
      <c r="V666" s="196"/>
      <c r="W666" s="199">
        <f t="shared" si="142"/>
        <v>0</v>
      </c>
      <c r="X666" s="344">
        <f>IF(G666&gt;0,HLOOKUP(C666,'Utility Allowances'!$O$33:$S$34,2),0)</f>
        <v>0</v>
      </c>
      <c r="Y666" s="345">
        <f t="shared" si="143"/>
        <v>0</v>
      </c>
      <c r="Z666" s="168">
        <f t="shared" si="144"/>
        <v>0</v>
      </c>
      <c r="AA666" s="346">
        <f t="shared" si="145"/>
        <v>0</v>
      </c>
      <c r="AB666" s="344">
        <f>IF(Y666&gt;0,VLOOKUP($Y666,'Reference Data 2'!$B$7:$C$71,2),0)</f>
        <v>0</v>
      </c>
      <c r="AC666" s="347">
        <f t="shared" si="146"/>
        <v>0</v>
      </c>
      <c r="AD666" s="348">
        <f t="shared" si="147"/>
        <v>0</v>
      </c>
      <c r="AE666" s="349">
        <f>IF(Y666&gt;0,VLOOKUP($Y666,'Reference Data 2'!$B$9:$D$71,3),0)</f>
        <v>0</v>
      </c>
      <c r="AF666" s="347">
        <f t="shared" si="148"/>
        <v>0</v>
      </c>
      <c r="AG666" s="346">
        <f t="shared" si="149"/>
        <v>0</v>
      </c>
      <c r="AH666" s="350">
        <f t="shared" si="150"/>
        <v>0</v>
      </c>
      <c r="AI666" s="351">
        <f t="shared" si="151"/>
        <v>0</v>
      </c>
      <c r="AJ666" s="352">
        <f t="shared" si="152"/>
        <v>0</v>
      </c>
      <c r="AK666" s="349">
        <f>IF(AA666&gt;0,VLOOKUP(C666,'Reference Data 1'!$N$13:$O$17,2),0)</f>
        <v>0</v>
      </c>
      <c r="AL666" s="346">
        <f t="shared" si="153"/>
        <v>0</v>
      </c>
      <c r="AM666" s="353">
        <f t="shared" si="154"/>
        <v>0</v>
      </c>
      <c r="AN666" s="354">
        <f t="shared" si="155"/>
        <v>0</v>
      </c>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3"/>
      <c r="EV666" s="23"/>
      <c r="EW666" s="23"/>
      <c r="EX666" s="23"/>
      <c r="EY666" s="23"/>
      <c r="EZ666" s="23"/>
      <c r="FA666" s="23"/>
      <c r="FB666" s="23"/>
      <c r="FC666" s="23"/>
      <c r="FD666" s="23"/>
      <c r="FE666" s="23"/>
      <c r="FF666" s="23"/>
      <c r="FG666" s="23"/>
      <c r="FH666" s="23"/>
      <c r="FI666" s="23"/>
      <c r="FJ666" s="23"/>
      <c r="FK666" s="23"/>
      <c r="FL666" s="23"/>
      <c r="FM666" s="23"/>
      <c r="FN666" s="23"/>
      <c r="FO666" s="23"/>
      <c r="FP666" s="23"/>
      <c r="FQ666" s="23"/>
      <c r="FR666" s="23"/>
      <c r="FS666" s="23"/>
      <c r="FT666" s="23"/>
      <c r="FU666" s="23"/>
      <c r="FV666" s="23"/>
      <c r="FW666" s="23"/>
      <c r="FX666" s="23"/>
      <c r="FY666" s="23"/>
      <c r="FZ666" s="23"/>
      <c r="GA666" s="23"/>
      <c r="GB666" s="23"/>
      <c r="GC666" s="23"/>
      <c r="GD666" s="23"/>
      <c r="GE666" s="23"/>
      <c r="GF666" s="23"/>
      <c r="GG666" s="23"/>
      <c r="GH666" s="23"/>
      <c r="GI666" s="23"/>
      <c r="GJ666" s="23"/>
      <c r="GK666" s="23"/>
      <c r="GL666" s="23"/>
      <c r="GM666" s="23"/>
      <c r="GN666" s="23"/>
      <c r="GO666" s="23"/>
      <c r="GP666" s="23"/>
      <c r="GQ666" s="23"/>
      <c r="GR666" s="23"/>
      <c r="GS666" s="23"/>
      <c r="GT666" s="23"/>
      <c r="GU666" s="23"/>
      <c r="GV666" s="23"/>
      <c r="GW666" s="23"/>
      <c r="GX666" s="23"/>
      <c r="GY666" s="23"/>
      <c r="GZ666" s="23"/>
      <c r="HA666" s="23"/>
      <c r="HB666" s="23"/>
      <c r="HC666" s="23"/>
      <c r="HD666" s="23"/>
      <c r="HE666" s="23"/>
      <c r="HF666" s="23"/>
      <c r="HG666" s="23"/>
      <c r="HH666" s="23"/>
      <c r="HI666" s="23"/>
      <c r="HJ666" s="23"/>
      <c r="HK666" s="23"/>
    </row>
    <row r="667" spans="1:219" ht="13.9" customHeight="1">
      <c r="A667" s="392"/>
      <c r="B667" s="160"/>
      <c r="C667" s="161"/>
      <c r="D667" s="161"/>
      <c r="E667" s="255"/>
      <c r="F667" s="396">
        <v>0</v>
      </c>
      <c r="G667" s="181"/>
      <c r="H667" s="186"/>
      <c r="I667" s="162"/>
      <c r="J667" s="163"/>
      <c r="K667" s="164"/>
      <c r="L667" s="164"/>
      <c r="M667" s="187"/>
      <c r="N667" s="458"/>
      <c r="O667" s="463"/>
      <c r="P667" s="190"/>
      <c r="Q667" s="165"/>
      <c r="R667" s="166"/>
      <c r="S667" s="191"/>
      <c r="T667" s="195"/>
      <c r="U667" s="167"/>
      <c r="V667" s="196"/>
      <c r="W667" s="199">
        <f t="shared" si="142"/>
        <v>0</v>
      </c>
      <c r="X667" s="344">
        <f>IF(G667&gt;0,HLOOKUP(C667,'Utility Allowances'!$O$33:$S$34,2),0)</f>
        <v>0</v>
      </c>
      <c r="Y667" s="345">
        <f t="shared" si="143"/>
        <v>0</v>
      </c>
      <c r="Z667" s="168">
        <f t="shared" si="144"/>
        <v>0</v>
      </c>
      <c r="AA667" s="346">
        <f t="shared" si="145"/>
        <v>0</v>
      </c>
      <c r="AB667" s="344">
        <f>IF(Y667&gt;0,VLOOKUP($Y667,'Reference Data 2'!$B$7:$C$71,2),0)</f>
        <v>0</v>
      </c>
      <c r="AC667" s="347">
        <f t="shared" si="146"/>
        <v>0</v>
      </c>
      <c r="AD667" s="348">
        <f t="shared" si="147"/>
        <v>0</v>
      </c>
      <c r="AE667" s="349">
        <f>IF(Y667&gt;0,VLOOKUP($Y667,'Reference Data 2'!$B$9:$D$71,3),0)</f>
        <v>0</v>
      </c>
      <c r="AF667" s="347">
        <f t="shared" si="148"/>
        <v>0</v>
      </c>
      <c r="AG667" s="346">
        <f t="shared" si="149"/>
        <v>0</v>
      </c>
      <c r="AH667" s="350">
        <f t="shared" si="150"/>
        <v>0</v>
      </c>
      <c r="AI667" s="351">
        <f t="shared" si="151"/>
        <v>0</v>
      </c>
      <c r="AJ667" s="352">
        <f t="shared" si="152"/>
        <v>0</v>
      </c>
      <c r="AK667" s="349">
        <f>IF(AA667&gt;0,VLOOKUP(C667,'Reference Data 1'!$N$13:$O$17,2),0)</f>
        <v>0</v>
      </c>
      <c r="AL667" s="346">
        <f t="shared" si="153"/>
        <v>0</v>
      </c>
      <c r="AM667" s="353">
        <f t="shared" si="154"/>
        <v>0</v>
      </c>
      <c r="AN667" s="354">
        <f t="shared" si="155"/>
        <v>0</v>
      </c>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c r="DK667" s="23"/>
      <c r="DL667" s="23"/>
      <c r="DM667" s="23"/>
      <c r="DN667" s="23"/>
      <c r="DO667" s="23"/>
      <c r="DP667" s="23"/>
      <c r="DQ667" s="23"/>
      <c r="DR667" s="23"/>
      <c r="DS667" s="23"/>
      <c r="DT667" s="23"/>
      <c r="DU667" s="23"/>
      <c r="DV667" s="23"/>
      <c r="DW667" s="23"/>
      <c r="DX667" s="23"/>
      <c r="DY667" s="23"/>
      <c r="DZ667" s="23"/>
      <c r="EA667" s="23"/>
      <c r="EB667" s="23"/>
      <c r="EC667" s="23"/>
      <c r="ED667" s="23"/>
      <c r="EE667" s="23"/>
      <c r="EF667" s="23"/>
      <c r="EG667" s="23"/>
      <c r="EH667" s="23"/>
      <c r="EI667" s="23"/>
      <c r="EJ667" s="23"/>
      <c r="EK667" s="23"/>
      <c r="EL667" s="23"/>
      <c r="EM667" s="23"/>
      <c r="EN667" s="23"/>
      <c r="EO667" s="23"/>
      <c r="EP667" s="23"/>
      <c r="EQ667" s="23"/>
      <c r="ER667" s="23"/>
      <c r="ES667" s="23"/>
      <c r="ET667" s="23"/>
      <c r="EU667" s="23"/>
      <c r="EV667" s="23"/>
      <c r="EW667" s="23"/>
      <c r="EX667" s="23"/>
      <c r="EY667" s="23"/>
      <c r="EZ667" s="23"/>
      <c r="FA667" s="23"/>
      <c r="FB667" s="23"/>
      <c r="FC667" s="23"/>
      <c r="FD667" s="23"/>
      <c r="FE667" s="23"/>
      <c r="FF667" s="23"/>
      <c r="FG667" s="23"/>
      <c r="FH667" s="23"/>
      <c r="FI667" s="23"/>
      <c r="FJ667" s="23"/>
      <c r="FK667" s="23"/>
      <c r="FL667" s="23"/>
      <c r="FM667" s="23"/>
      <c r="FN667" s="23"/>
      <c r="FO667" s="23"/>
      <c r="FP667" s="23"/>
      <c r="FQ667" s="23"/>
      <c r="FR667" s="23"/>
      <c r="FS667" s="23"/>
      <c r="FT667" s="23"/>
      <c r="FU667" s="23"/>
      <c r="FV667" s="23"/>
      <c r="FW667" s="23"/>
      <c r="FX667" s="23"/>
      <c r="FY667" s="23"/>
      <c r="FZ667" s="23"/>
      <c r="GA667" s="23"/>
      <c r="GB667" s="23"/>
      <c r="GC667" s="23"/>
      <c r="GD667" s="23"/>
      <c r="GE667" s="23"/>
      <c r="GF667" s="23"/>
      <c r="GG667" s="23"/>
      <c r="GH667" s="23"/>
      <c r="GI667" s="23"/>
      <c r="GJ667" s="23"/>
      <c r="GK667" s="23"/>
      <c r="GL667" s="23"/>
      <c r="GM667" s="23"/>
      <c r="GN667" s="23"/>
      <c r="GO667" s="23"/>
      <c r="GP667" s="23"/>
      <c r="GQ667" s="23"/>
      <c r="GR667" s="23"/>
      <c r="GS667" s="23"/>
      <c r="GT667" s="23"/>
      <c r="GU667" s="23"/>
      <c r="GV667" s="23"/>
      <c r="GW667" s="23"/>
      <c r="GX667" s="23"/>
      <c r="GY667" s="23"/>
      <c r="GZ667" s="23"/>
      <c r="HA667" s="23"/>
      <c r="HB667" s="23"/>
      <c r="HC667" s="23"/>
      <c r="HD667" s="23"/>
      <c r="HE667" s="23"/>
      <c r="HF667" s="23"/>
      <c r="HG667" s="23"/>
      <c r="HH667" s="23"/>
      <c r="HI667" s="23"/>
      <c r="HJ667" s="23"/>
      <c r="HK667" s="23"/>
    </row>
    <row r="668" spans="1:219" ht="13.9" customHeight="1">
      <c r="A668" s="392"/>
      <c r="B668" s="160"/>
      <c r="C668" s="161"/>
      <c r="D668" s="161"/>
      <c r="E668" s="255"/>
      <c r="F668" s="396">
        <v>0</v>
      </c>
      <c r="G668" s="181"/>
      <c r="H668" s="186"/>
      <c r="I668" s="162"/>
      <c r="J668" s="163"/>
      <c r="K668" s="164"/>
      <c r="L668" s="164"/>
      <c r="M668" s="187"/>
      <c r="N668" s="458"/>
      <c r="O668" s="463"/>
      <c r="P668" s="190"/>
      <c r="Q668" s="165"/>
      <c r="R668" s="166"/>
      <c r="S668" s="191"/>
      <c r="T668" s="195"/>
      <c r="U668" s="167"/>
      <c r="V668" s="196"/>
      <c r="W668" s="199">
        <f t="shared" si="142"/>
        <v>0</v>
      </c>
      <c r="X668" s="344">
        <f>IF(G668&gt;0,HLOOKUP(C668,'Utility Allowances'!$O$33:$S$34,2),0)</f>
        <v>0</v>
      </c>
      <c r="Y668" s="345">
        <f t="shared" si="143"/>
        <v>0</v>
      </c>
      <c r="Z668" s="168">
        <f t="shared" si="144"/>
        <v>0</v>
      </c>
      <c r="AA668" s="346">
        <f t="shared" si="145"/>
        <v>0</v>
      </c>
      <c r="AB668" s="344">
        <f>IF(Y668&gt;0,VLOOKUP($Y668,'Reference Data 2'!$B$7:$C$71,2),0)</f>
        <v>0</v>
      </c>
      <c r="AC668" s="347">
        <f t="shared" si="146"/>
        <v>0</v>
      </c>
      <c r="AD668" s="348">
        <f t="shared" si="147"/>
        <v>0</v>
      </c>
      <c r="AE668" s="349">
        <f>IF(Y668&gt;0,VLOOKUP($Y668,'Reference Data 2'!$B$9:$D$71,3),0)</f>
        <v>0</v>
      </c>
      <c r="AF668" s="347">
        <f t="shared" si="148"/>
        <v>0</v>
      </c>
      <c r="AG668" s="346">
        <f t="shared" si="149"/>
        <v>0</v>
      </c>
      <c r="AH668" s="350">
        <f t="shared" si="150"/>
        <v>0</v>
      </c>
      <c r="AI668" s="351">
        <f t="shared" si="151"/>
        <v>0</v>
      </c>
      <c r="AJ668" s="352">
        <f t="shared" si="152"/>
        <v>0</v>
      </c>
      <c r="AK668" s="349">
        <f>IF(AA668&gt;0,VLOOKUP(C668,'Reference Data 1'!$N$13:$O$17,2),0)</f>
        <v>0</v>
      </c>
      <c r="AL668" s="346">
        <f t="shared" si="153"/>
        <v>0</v>
      </c>
      <c r="AM668" s="353">
        <f t="shared" si="154"/>
        <v>0</v>
      </c>
      <c r="AN668" s="354">
        <f t="shared" si="155"/>
        <v>0</v>
      </c>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c r="BU668" s="23"/>
      <c r="BV668" s="23"/>
      <c r="BW668" s="23"/>
      <c r="BX668" s="23"/>
      <c r="BY668" s="23"/>
      <c r="BZ668" s="23"/>
      <c r="CA668" s="23"/>
      <c r="CB668" s="23"/>
      <c r="CC668" s="23"/>
      <c r="CD668" s="23"/>
      <c r="CE668" s="23"/>
      <c r="CF668" s="23"/>
      <c r="CG668" s="23"/>
      <c r="CH668" s="23"/>
      <c r="CI668" s="23"/>
      <c r="CJ668" s="23"/>
      <c r="CK668" s="23"/>
      <c r="CL668" s="23"/>
      <c r="CM668" s="23"/>
      <c r="CN668" s="23"/>
      <c r="CO668" s="23"/>
      <c r="CP668" s="23"/>
      <c r="CQ668" s="23"/>
      <c r="CR668" s="23"/>
      <c r="CS668" s="23"/>
      <c r="CT668" s="23"/>
      <c r="CU668" s="23"/>
      <c r="CV668" s="23"/>
      <c r="CW668" s="23"/>
      <c r="CX668" s="23"/>
      <c r="CY668" s="23"/>
      <c r="CZ668" s="23"/>
      <c r="DA668" s="23"/>
      <c r="DB668" s="23"/>
      <c r="DC668" s="23"/>
      <c r="DD668" s="23"/>
      <c r="DE668" s="23"/>
      <c r="DF668" s="23"/>
      <c r="DG668" s="23"/>
      <c r="DH668" s="23"/>
      <c r="DI668" s="23"/>
      <c r="DJ668" s="23"/>
      <c r="DK668" s="23"/>
      <c r="DL668" s="23"/>
      <c r="DM668" s="23"/>
      <c r="DN668" s="23"/>
      <c r="DO668" s="23"/>
      <c r="DP668" s="23"/>
      <c r="DQ668" s="23"/>
      <c r="DR668" s="23"/>
      <c r="DS668" s="23"/>
      <c r="DT668" s="23"/>
      <c r="DU668" s="23"/>
      <c r="DV668" s="23"/>
      <c r="DW668" s="23"/>
      <c r="DX668" s="23"/>
      <c r="DY668" s="23"/>
      <c r="DZ668" s="23"/>
      <c r="EA668" s="23"/>
      <c r="EB668" s="23"/>
      <c r="EC668" s="23"/>
      <c r="ED668" s="23"/>
      <c r="EE668" s="23"/>
      <c r="EF668" s="23"/>
      <c r="EG668" s="23"/>
      <c r="EH668" s="23"/>
      <c r="EI668" s="23"/>
      <c r="EJ668" s="23"/>
      <c r="EK668" s="23"/>
      <c r="EL668" s="23"/>
      <c r="EM668" s="23"/>
      <c r="EN668" s="23"/>
      <c r="EO668" s="23"/>
      <c r="EP668" s="23"/>
      <c r="EQ668" s="23"/>
      <c r="ER668" s="23"/>
      <c r="ES668" s="23"/>
      <c r="ET668" s="23"/>
      <c r="EU668" s="23"/>
      <c r="EV668" s="23"/>
      <c r="EW668" s="23"/>
      <c r="EX668" s="23"/>
      <c r="EY668" s="23"/>
      <c r="EZ668" s="23"/>
      <c r="FA668" s="23"/>
      <c r="FB668" s="23"/>
      <c r="FC668" s="23"/>
      <c r="FD668" s="23"/>
      <c r="FE668" s="23"/>
      <c r="FF668" s="23"/>
      <c r="FG668" s="23"/>
      <c r="FH668" s="23"/>
      <c r="FI668" s="23"/>
      <c r="FJ668" s="23"/>
      <c r="FK668" s="23"/>
      <c r="FL668" s="23"/>
      <c r="FM668" s="23"/>
      <c r="FN668" s="23"/>
      <c r="FO668" s="23"/>
      <c r="FP668" s="23"/>
      <c r="FQ668" s="23"/>
      <c r="FR668" s="23"/>
      <c r="FS668" s="23"/>
      <c r="FT668" s="23"/>
      <c r="FU668" s="23"/>
      <c r="FV668" s="23"/>
      <c r="FW668" s="23"/>
      <c r="FX668" s="23"/>
      <c r="FY668" s="23"/>
      <c r="FZ668" s="23"/>
      <c r="GA668" s="23"/>
      <c r="GB668" s="23"/>
      <c r="GC668" s="23"/>
      <c r="GD668" s="23"/>
      <c r="GE668" s="23"/>
      <c r="GF668" s="23"/>
      <c r="GG668" s="23"/>
      <c r="GH668" s="23"/>
      <c r="GI668" s="23"/>
      <c r="GJ668" s="23"/>
      <c r="GK668" s="23"/>
      <c r="GL668" s="23"/>
      <c r="GM668" s="23"/>
      <c r="GN668" s="23"/>
      <c r="GO668" s="23"/>
      <c r="GP668" s="23"/>
      <c r="GQ668" s="23"/>
      <c r="GR668" s="23"/>
      <c r="GS668" s="23"/>
      <c r="GT668" s="23"/>
      <c r="GU668" s="23"/>
      <c r="GV668" s="23"/>
      <c r="GW668" s="23"/>
      <c r="GX668" s="23"/>
      <c r="GY668" s="23"/>
      <c r="GZ668" s="23"/>
      <c r="HA668" s="23"/>
      <c r="HB668" s="23"/>
      <c r="HC668" s="23"/>
      <c r="HD668" s="23"/>
      <c r="HE668" s="23"/>
      <c r="HF668" s="23"/>
      <c r="HG668" s="23"/>
      <c r="HH668" s="23"/>
      <c r="HI668" s="23"/>
      <c r="HJ668" s="23"/>
      <c r="HK668" s="23"/>
    </row>
    <row r="669" spans="1:219" ht="13.9" customHeight="1">
      <c r="A669" s="392"/>
      <c r="B669" s="160"/>
      <c r="C669" s="161"/>
      <c r="D669" s="161"/>
      <c r="E669" s="255"/>
      <c r="F669" s="396">
        <v>0</v>
      </c>
      <c r="G669" s="181"/>
      <c r="H669" s="186"/>
      <c r="I669" s="162"/>
      <c r="J669" s="163"/>
      <c r="K669" s="164"/>
      <c r="L669" s="164"/>
      <c r="M669" s="187"/>
      <c r="N669" s="458"/>
      <c r="O669" s="463"/>
      <c r="P669" s="190"/>
      <c r="Q669" s="165"/>
      <c r="R669" s="166"/>
      <c r="S669" s="191"/>
      <c r="T669" s="195"/>
      <c r="U669" s="167"/>
      <c r="V669" s="196"/>
      <c r="W669" s="199">
        <f t="shared" si="142"/>
        <v>0</v>
      </c>
      <c r="X669" s="344">
        <f>IF(G669&gt;0,HLOOKUP(C669,'Utility Allowances'!$O$33:$S$34,2),0)</f>
        <v>0</v>
      </c>
      <c r="Y669" s="345">
        <f t="shared" si="143"/>
        <v>0</v>
      </c>
      <c r="Z669" s="168">
        <f t="shared" si="144"/>
        <v>0</v>
      </c>
      <c r="AA669" s="346">
        <f t="shared" si="145"/>
        <v>0</v>
      </c>
      <c r="AB669" s="344">
        <f>IF(Y669&gt;0,VLOOKUP($Y669,'Reference Data 2'!$B$7:$C$71,2),0)</f>
        <v>0</v>
      </c>
      <c r="AC669" s="347">
        <f t="shared" si="146"/>
        <v>0</v>
      </c>
      <c r="AD669" s="348">
        <f t="shared" si="147"/>
        <v>0</v>
      </c>
      <c r="AE669" s="349">
        <f>IF(Y669&gt;0,VLOOKUP($Y669,'Reference Data 2'!$B$9:$D$71,3),0)</f>
        <v>0</v>
      </c>
      <c r="AF669" s="347">
        <f t="shared" si="148"/>
        <v>0</v>
      </c>
      <c r="AG669" s="346">
        <f t="shared" si="149"/>
        <v>0</v>
      </c>
      <c r="AH669" s="350">
        <f t="shared" si="150"/>
        <v>0</v>
      </c>
      <c r="AI669" s="351">
        <f t="shared" si="151"/>
        <v>0</v>
      </c>
      <c r="AJ669" s="352">
        <f t="shared" si="152"/>
        <v>0</v>
      </c>
      <c r="AK669" s="349">
        <f>IF(AA669&gt;0,VLOOKUP(C669,'Reference Data 1'!$N$13:$O$17,2),0)</f>
        <v>0</v>
      </c>
      <c r="AL669" s="346">
        <f t="shared" si="153"/>
        <v>0</v>
      </c>
      <c r="AM669" s="353">
        <f t="shared" si="154"/>
        <v>0</v>
      </c>
      <c r="AN669" s="354">
        <f t="shared" si="155"/>
        <v>0</v>
      </c>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c r="DK669" s="23"/>
      <c r="DL669" s="23"/>
      <c r="DM669" s="23"/>
      <c r="DN669" s="23"/>
      <c r="DO669" s="23"/>
      <c r="DP669" s="23"/>
      <c r="DQ669" s="23"/>
      <c r="DR669" s="23"/>
      <c r="DS669" s="23"/>
      <c r="DT669" s="23"/>
      <c r="DU669" s="23"/>
      <c r="DV669" s="23"/>
      <c r="DW669" s="23"/>
      <c r="DX669" s="23"/>
      <c r="DY669" s="23"/>
      <c r="DZ669" s="23"/>
      <c r="EA669" s="23"/>
      <c r="EB669" s="23"/>
      <c r="EC669" s="23"/>
      <c r="ED669" s="23"/>
      <c r="EE669" s="23"/>
      <c r="EF669" s="23"/>
      <c r="EG669" s="23"/>
      <c r="EH669" s="23"/>
      <c r="EI669" s="23"/>
      <c r="EJ669" s="23"/>
      <c r="EK669" s="23"/>
      <c r="EL669" s="23"/>
      <c r="EM669" s="23"/>
      <c r="EN669" s="23"/>
      <c r="EO669" s="23"/>
      <c r="EP669" s="23"/>
      <c r="EQ669" s="23"/>
      <c r="ER669" s="23"/>
      <c r="ES669" s="23"/>
      <c r="ET669" s="23"/>
      <c r="EU669" s="23"/>
      <c r="EV669" s="23"/>
      <c r="EW669" s="23"/>
      <c r="EX669" s="23"/>
      <c r="EY669" s="23"/>
      <c r="EZ669" s="23"/>
      <c r="FA669" s="23"/>
      <c r="FB669" s="23"/>
      <c r="FC669" s="23"/>
      <c r="FD669" s="23"/>
      <c r="FE669" s="23"/>
      <c r="FF669" s="23"/>
      <c r="FG669" s="23"/>
      <c r="FH669" s="23"/>
      <c r="FI669" s="23"/>
      <c r="FJ669" s="23"/>
      <c r="FK669" s="23"/>
      <c r="FL669" s="23"/>
      <c r="FM669" s="23"/>
      <c r="FN669" s="23"/>
      <c r="FO669" s="23"/>
      <c r="FP669" s="23"/>
      <c r="FQ669" s="23"/>
      <c r="FR669" s="23"/>
      <c r="FS669" s="23"/>
      <c r="FT669" s="23"/>
      <c r="FU669" s="23"/>
      <c r="FV669" s="23"/>
      <c r="FW669" s="23"/>
      <c r="FX669" s="23"/>
      <c r="FY669" s="23"/>
      <c r="FZ669" s="23"/>
      <c r="GA669" s="23"/>
      <c r="GB669" s="23"/>
      <c r="GC669" s="23"/>
      <c r="GD669" s="23"/>
      <c r="GE669" s="23"/>
      <c r="GF669" s="23"/>
      <c r="GG669" s="23"/>
      <c r="GH669" s="23"/>
      <c r="GI669" s="23"/>
      <c r="GJ669" s="23"/>
      <c r="GK669" s="23"/>
      <c r="GL669" s="23"/>
      <c r="GM669" s="23"/>
      <c r="GN669" s="23"/>
      <c r="GO669" s="23"/>
      <c r="GP669" s="23"/>
      <c r="GQ669" s="23"/>
      <c r="GR669" s="23"/>
      <c r="GS669" s="23"/>
      <c r="GT669" s="23"/>
      <c r="GU669" s="23"/>
      <c r="GV669" s="23"/>
      <c r="GW669" s="23"/>
      <c r="GX669" s="23"/>
      <c r="GY669" s="23"/>
      <c r="GZ669" s="23"/>
      <c r="HA669" s="23"/>
      <c r="HB669" s="23"/>
      <c r="HC669" s="23"/>
      <c r="HD669" s="23"/>
      <c r="HE669" s="23"/>
      <c r="HF669" s="23"/>
      <c r="HG669" s="23"/>
      <c r="HH669" s="23"/>
      <c r="HI669" s="23"/>
      <c r="HJ669" s="23"/>
      <c r="HK669" s="23"/>
    </row>
    <row r="670" spans="1:219" ht="13.9" customHeight="1">
      <c r="A670" s="392"/>
      <c r="B670" s="160"/>
      <c r="C670" s="161"/>
      <c r="D670" s="161"/>
      <c r="E670" s="255"/>
      <c r="F670" s="396">
        <v>0</v>
      </c>
      <c r="G670" s="181"/>
      <c r="H670" s="186"/>
      <c r="I670" s="162"/>
      <c r="J670" s="163"/>
      <c r="K670" s="164"/>
      <c r="L670" s="164"/>
      <c r="M670" s="187"/>
      <c r="N670" s="458"/>
      <c r="O670" s="463"/>
      <c r="P670" s="190"/>
      <c r="Q670" s="165"/>
      <c r="R670" s="166"/>
      <c r="S670" s="191"/>
      <c r="T670" s="195"/>
      <c r="U670" s="167"/>
      <c r="V670" s="196"/>
      <c r="W670" s="199">
        <f t="shared" si="142"/>
        <v>0</v>
      </c>
      <c r="X670" s="344">
        <f>IF(G670&gt;0,HLOOKUP(C670,'Utility Allowances'!$O$33:$S$34,2),0)</f>
        <v>0</v>
      </c>
      <c r="Y670" s="345">
        <f t="shared" si="143"/>
        <v>0</v>
      </c>
      <c r="Z670" s="168">
        <f t="shared" si="144"/>
        <v>0</v>
      </c>
      <c r="AA670" s="346">
        <f t="shared" si="145"/>
        <v>0</v>
      </c>
      <c r="AB670" s="344">
        <f>IF(Y670&gt;0,VLOOKUP($Y670,'Reference Data 2'!$B$7:$C$71,2),0)</f>
        <v>0</v>
      </c>
      <c r="AC670" s="347">
        <f t="shared" si="146"/>
        <v>0</v>
      </c>
      <c r="AD670" s="348">
        <f t="shared" si="147"/>
        <v>0</v>
      </c>
      <c r="AE670" s="349">
        <f>IF(Y670&gt;0,VLOOKUP($Y670,'Reference Data 2'!$B$9:$D$71,3),0)</f>
        <v>0</v>
      </c>
      <c r="AF670" s="347">
        <f t="shared" si="148"/>
        <v>0</v>
      </c>
      <c r="AG670" s="346">
        <f t="shared" si="149"/>
        <v>0</v>
      </c>
      <c r="AH670" s="350">
        <f t="shared" si="150"/>
        <v>0</v>
      </c>
      <c r="AI670" s="351">
        <f t="shared" si="151"/>
        <v>0</v>
      </c>
      <c r="AJ670" s="352">
        <f t="shared" si="152"/>
        <v>0</v>
      </c>
      <c r="AK670" s="349">
        <f>IF(AA670&gt;0,VLOOKUP(C670,'Reference Data 1'!$N$13:$O$17,2),0)</f>
        <v>0</v>
      </c>
      <c r="AL670" s="346">
        <f t="shared" si="153"/>
        <v>0</v>
      </c>
      <c r="AM670" s="353">
        <f t="shared" si="154"/>
        <v>0</v>
      </c>
      <c r="AN670" s="354">
        <f t="shared" si="155"/>
        <v>0</v>
      </c>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c r="BU670" s="23"/>
      <c r="BV670" s="23"/>
      <c r="BW670" s="23"/>
      <c r="BX670" s="23"/>
      <c r="BY670" s="23"/>
      <c r="BZ670" s="23"/>
      <c r="CA670" s="23"/>
      <c r="CB670" s="23"/>
      <c r="CC670" s="23"/>
      <c r="CD670" s="23"/>
      <c r="CE670" s="23"/>
      <c r="CF670" s="23"/>
      <c r="CG670" s="23"/>
      <c r="CH670" s="23"/>
      <c r="CI670" s="23"/>
      <c r="CJ670" s="23"/>
      <c r="CK670" s="23"/>
      <c r="CL670" s="23"/>
      <c r="CM670" s="23"/>
      <c r="CN670" s="23"/>
      <c r="CO670" s="23"/>
      <c r="CP670" s="23"/>
      <c r="CQ670" s="23"/>
      <c r="CR670" s="23"/>
      <c r="CS670" s="23"/>
      <c r="CT670" s="23"/>
      <c r="CU670" s="23"/>
      <c r="CV670" s="23"/>
      <c r="CW670" s="23"/>
      <c r="CX670" s="23"/>
      <c r="CY670" s="23"/>
      <c r="CZ670" s="23"/>
      <c r="DA670" s="23"/>
      <c r="DB670" s="23"/>
      <c r="DC670" s="23"/>
      <c r="DD670" s="23"/>
      <c r="DE670" s="23"/>
      <c r="DF670" s="23"/>
      <c r="DG670" s="23"/>
      <c r="DH670" s="23"/>
      <c r="DI670" s="23"/>
      <c r="DJ670" s="23"/>
      <c r="DK670" s="23"/>
      <c r="DL670" s="23"/>
      <c r="DM670" s="23"/>
      <c r="DN670" s="23"/>
      <c r="DO670" s="23"/>
      <c r="DP670" s="23"/>
      <c r="DQ670" s="23"/>
      <c r="DR670" s="23"/>
      <c r="DS670" s="23"/>
      <c r="DT670" s="23"/>
      <c r="DU670" s="23"/>
      <c r="DV670" s="23"/>
      <c r="DW670" s="23"/>
      <c r="DX670" s="23"/>
      <c r="DY670" s="23"/>
      <c r="DZ670" s="23"/>
      <c r="EA670" s="23"/>
      <c r="EB670" s="23"/>
      <c r="EC670" s="23"/>
      <c r="ED670" s="23"/>
      <c r="EE670" s="23"/>
      <c r="EF670" s="23"/>
      <c r="EG670" s="23"/>
      <c r="EH670" s="23"/>
      <c r="EI670" s="23"/>
      <c r="EJ670" s="23"/>
      <c r="EK670" s="23"/>
      <c r="EL670" s="23"/>
      <c r="EM670" s="23"/>
      <c r="EN670" s="23"/>
      <c r="EO670" s="23"/>
      <c r="EP670" s="23"/>
      <c r="EQ670" s="23"/>
      <c r="ER670" s="23"/>
      <c r="ES670" s="23"/>
      <c r="ET670" s="23"/>
      <c r="EU670" s="23"/>
      <c r="EV670" s="23"/>
      <c r="EW670" s="23"/>
      <c r="EX670" s="23"/>
      <c r="EY670" s="23"/>
      <c r="EZ670" s="23"/>
      <c r="FA670" s="23"/>
      <c r="FB670" s="23"/>
      <c r="FC670" s="23"/>
      <c r="FD670" s="23"/>
      <c r="FE670" s="23"/>
      <c r="FF670" s="23"/>
      <c r="FG670" s="23"/>
      <c r="FH670" s="23"/>
      <c r="FI670" s="23"/>
      <c r="FJ670" s="23"/>
      <c r="FK670" s="23"/>
      <c r="FL670" s="23"/>
      <c r="FM670" s="23"/>
      <c r="FN670" s="23"/>
      <c r="FO670" s="23"/>
      <c r="FP670" s="23"/>
      <c r="FQ670" s="23"/>
      <c r="FR670" s="23"/>
      <c r="FS670" s="23"/>
      <c r="FT670" s="23"/>
      <c r="FU670" s="23"/>
      <c r="FV670" s="23"/>
      <c r="FW670" s="23"/>
      <c r="FX670" s="23"/>
      <c r="FY670" s="23"/>
      <c r="FZ670" s="23"/>
      <c r="GA670" s="23"/>
      <c r="GB670" s="23"/>
      <c r="GC670" s="23"/>
      <c r="GD670" s="23"/>
      <c r="GE670" s="23"/>
      <c r="GF670" s="23"/>
      <c r="GG670" s="23"/>
      <c r="GH670" s="23"/>
      <c r="GI670" s="23"/>
      <c r="GJ670" s="23"/>
      <c r="GK670" s="23"/>
      <c r="GL670" s="23"/>
      <c r="GM670" s="23"/>
      <c r="GN670" s="23"/>
      <c r="GO670" s="23"/>
      <c r="GP670" s="23"/>
      <c r="GQ670" s="23"/>
      <c r="GR670" s="23"/>
      <c r="GS670" s="23"/>
      <c r="GT670" s="23"/>
      <c r="GU670" s="23"/>
      <c r="GV670" s="23"/>
      <c r="GW670" s="23"/>
      <c r="GX670" s="23"/>
      <c r="GY670" s="23"/>
      <c r="GZ670" s="23"/>
      <c r="HA670" s="23"/>
      <c r="HB670" s="23"/>
      <c r="HC670" s="23"/>
      <c r="HD670" s="23"/>
      <c r="HE670" s="23"/>
      <c r="HF670" s="23"/>
      <c r="HG670" s="23"/>
      <c r="HH670" s="23"/>
      <c r="HI670" s="23"/>
      <c r="HJ670" s="23"/>
      <c r="HK670" s="23"/>
    </row>
    <row r="671" spans="1:219" ht="13.9" customHeight="1">
      <c r="A671" s="392"/>
      <c r="B671" s="160"/>
      <c r="C671" s="161"/>
      <c r="D671" s="161"/>
      <c r="E671" s="255"/>
      <c r="F671" s="396">
        <v>0</v>
      </c>
      <c r="G671" s="181"/>
      <c r="H671" s="186"/>
      <c r="I671" s="162"/>
      <c r="J671" s="163"/>
      <c r="K671" s="164"/>
      <c r="L671" s="164"/>
      <c r="M671" s="187"/>
      <c r="N671" s="458"/>
      <c r="O671" s="463"/>
      <c r="P671" s="190"/>
      <c r="Q671" s="165"/>
      <c r="R671" s="166"/>
      <c r="S671" s="191"/>
      <c r="T671" s="195"/>
      <c r="U671" s="167"/>
      <c r="V671" s="196"/>
      <c r="W671" s="199">
        <f t="shared" si="142"/>
        <v>0</v>
      </c>
      <c r="X671" s="344">
        <f>IF(G671&gt;0,HLOOKUP(C671,'Utility Allowances'!$O$33:$S$34,2),0)</f>
        <v>0</v>
      </c>
      <c r="Y671" s="345">
        <f t="shared" si="143"/>
        <v>0</v>
      </c>
      <c r="Z671" s="168">
        <f t="shared" si="144"/>
        <v>0</v>
      </c>
      <c r="AA671" s="346">
        <f t="shared" si="145"/>
        <v>0</v>
      </c>
      <c r="AB671" s="344">
        <f>IF(Y671&gt;0,VLOOKUP($Y671,'Reference Data 2'!$B$7:$C$71,2),0)</f>
        <v>0</v>
      </c>
      <c r="AC671" s="347">
        <f t="shared" si="146"/>
        <v>0</v>
      </c>
      <c r="AD671" s="348">
        <f t="shared" si="147"/>
        <v>0</v>
      </c>
      <c r="AE671" s="349">
        <f>IF(Y671&gt;0,VLOOKUP($Y671,'Reference Data 2'!$B$9:$D$71,3),0)</f>
        <v>0</v>
      </c>
      <c r="AF671" s="347">
        <f t="shared" si="148"/>
        <v>0</v>
      </c>
      <c r="AG671" s="346">
        <f t="shared" si="149"/>
        <v>0</v>
      </c>
      <c r="AH671" s="350">
        <f t="shared" si="150"/>
        <v>0</v>
      </c>
      <c r="AI671" s="351">
        <f t="shared" si="151"/>
        <v>0</v>
      </c>
      <c r="AJ671" s="352">
        <f t="shared" si="152"/>
        <v>0</v>
      </c>
      <c r="AK671" s="349">
        <f>IF(AA671&gt;0,VLOOKUP(C671,'Reference Data 1'!$N$13:$O$17,2),0)</f>
        <v>0</v>
      </c>
      <c r="AL671" s="346">
        <f t="shared" si="153"/>
        <v>0</v>
      </c>
      <c r="AM671" s="353">
        <f t="shared" si="154"/>
        <v>0</v>
      </c>
      <c r="AN671" s="354">
        <f t="shared" si="155"/>
        <v>0</v>
      </c>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c r="BU671" s="23"/>
      <c r="BV671" s="23"/>
      <c r="BW671" s="23"/>
      <c r="BX671" s="23"/>
      <c r="BY671" s="23"/>
      <c r="BZ671" s="23"/>
      <c r="CA671" s="23"/>
      <c r="CB671" s="23"/>
      <c r="CC671" s="23"/>
      <c r="CD671" s="23"/>
      <c r="CE671" s="23"/>
      <c r="CF671" s="23"/>
      <c r="CG671" s="23"/>
      <c r="CH671" s="23"/>
      <c r="CI671" s="23"/>
      <c r="CJ671" s="23"/>
      <c r="CK671" s="23"/>
      <c r="CL671" s="23"/>
      <c r="CM671" s="23"/>
      <c r="CN671" s="23"/>
      <c r="CO671" s="23"/>
      <c r="CP671" s="23"/>
      <c r="CQ671" s="23"/>
      <c r="CR671" s="23"/>
      <c r="CS671" s="23"/>
      <c r="CT671" s="23"/>
      <c r="CU671" s="23"/>
      <c r="CV671" s="23"/>
      <c r="CW671" s="23"/>
      <c r="CX671" s="23"/>
      <c r="CY671" s="23"/>
      <c r="CZ671" s="23"/>
      <c r="DA671" s="23"/>
      <c r="DB671" s="23"/>
      <c r="DC671" s="23"/>
      <c r="DD671" s="23"/>
      <c r="DE671" s="23"/>
      <c r="DF671" s="23"/>
      <c r="DG671" s="23"/>
      <c r="DH671" s="23"/>
      <c r="DI671" s="23"/>
      <c r="DJ671" s="23"/>
      <c r="DK671" s="23"/>
      <c r="DL671" s="23"/>
      <c r="DM671" s="23"/>
      <c r="DN671" s="23"/>
      <c r="DO671" s="23"/>
      <c r="DP671" s="23"/>
      <c r="DQ671" s="23"/>
      <c r="DR671" s="23"/>
      <c r="DS671" s="23"/>
      <c r="DT671" s="23"/>
      <c r="DU671" s="23"/>
      <c r="DV671" s="23"/>
      <c r="DW671" s="23"/>
      <c r="DX671" s="23"/>
      <c r="DY671" s="23"/>
      <c r="DZ671" s="23"/>
      <c r="EA671" s="23"/>
      <c r="EB671" s="23"/>
      <c r="EC671" s="23"/>
      <c r="ED671" s="23"/>
      <c r="EE671" s="23"/>
      <c r="EF671" s="23"/>
      <c r="EG671" s="23"/>
      <c r="EH671" s="23"/>
      <c r="EI671" s="23"/>
      <c r="EJ671" s="23"/>
      <c r="EK671" s="23"/>
      <c r="EL671" s="23"/>
      <c r="EM671" s="23"/>
      <c r="EN671" s="23"/>
      <c r="EO671" s="23"/>
      <c r="EP671" s="23"/>
      <c r="EQ671" s="23"/>
      <c r="ER671" s="23"/>
      <c r="ES671" s="23"/>
      <c r="ET671" s="23"/>
      <c r="EU671" s="23"/>
      <c r="EV671" s="23"/>
      <c r="EW671" s="23"/>
      <c r="EX671" s="23"/>
      <c r="EY671" s="23"/>
      <c r="EZ671" s="23"/>
      <c r="FA671" s="23"/>
      <c r="FB671" s="23"/>
      <c r="FC671" s="23"/>
      <c r="FD671" s="23"/>
      <c r="FE671" s="23"/>
      <c r="FF671" s="23"/>
      <c r="FG671" s="23"/>
      <c r="FH671" s="23"/>
      <c r="FI671" s="23"/>
      <c r="FJ671" s="23"/>
      <c r="FK671" s="23"/>
      <c r="FL671" s="23"/>
      <c r="FM671" s="23"/>
      <c r="FN671" s="23"/>
      <c r="FO671" s="23"/>
      <c r="FP671" s="23"/>
      <c r="FQ671" s="23"/>
      <c r="FR671" s="23"/>
      <c r="FS671" s="23"/>
      <c r="FT671" s="23"/>
      <c r="FU671" s="23"/>
      <c r="FV671" s="23"/>
      <c r="FW671" s="23"/>
      <c r="FX671" s="23"/>
      <c r="FY671" s="23"/>
      <c r="FZ671" s="23"/>
      <c r="GA671" s="23"/>
      <c r="GB671" s="23"/>
      <c r="GC671" s="23"/>
      <c r="GD671" s="23"/>
      <c r="GE671" s="23"/>
      <c r="GF671" s="23"/>
      <c r="GG671" s="23"/>
      <c r="GH671" s="23"/>
      <c r="GI671" s="23"/>
      <c r="GJ671" s="23"/>
      <c r="GK671" s="23"/>
      <c r="GL671" s="23"/>
      <c r="GM671" s="23"/>
      <c r="GN671" s="23"/>
      <c r="GO671" s="23"/>
      <c r="GP671" s="23"/>
      <c r="GQ671" s="23"/>
      <c r="GR671" s="23"/>
      <c r="GS671" s="23"/>
      <c r="GT671" s="23"/>
      <c r="GU671" s="23"/>
      <c r="GV671" s="23"/>
      <c r="GW671" s="23"/>
      <c r="GX671" s="23"/>
      <c r="GY671" s="23"/>
      <c r="GZ671" s="23"/>
      <c r="HA671" s="23"/>
      <c r="HB671" s="23"/>
      <c r="HC671" s="23"/>
      <c r="HD671" s="23"/>
      <c r="HE671" s="23"/>
      <c r="HF671" s="23"/>
      <c r="HG671" s="23"/>
      <c r="HH671" s="23"/>
      <c r="HI671" s="23"/>
      <c r="HJ671" s="23"/>
      <c r="HK671" s="23"/>
    </row>
    <row r="672" spans="1:219" ht="13.9" customHeight="1">
      <c r="A672" s="392"/>
      <c r="B672" s="160"/>
      <c r="C672" s="161"/>
      <c r="D672" s="161"/>
      <c r="E672" s="255"/>
      <c r="F672" s="396">
        <v>0</v>
      </c>
      <c r="G672" s="181"/>
      <c r="H672" s="186"/>
      <c r="I672" s="162"/>
      <c r="J672" s="163"/>
      <c r="K672" s="164"/>
      <c r="L672" s="164"/>
      <c r="M672" s="187"/>
      <c r="N672" s="458"/>
      <c r="O672" s="463"/>
      <c r="P672" s="190"/>
      <c r="Q672" s="165"/>
      <c r="R672" s="166"/>
      <c r="S672" s="191"/>
      <c r="T672" s="195"/>
      <c r="U672" s="167"/>
      <c r="V672" s="196"/>
      <c r="W672" s="199">
        <f t="shared" si="142"/>
        <v>0</v>
      </c>
      <c r="X672" s="344">
        <f>IF(G672&gt;0,HLOOKUP(C672,'Utility Allowances'!$O$33:$S$34,2),0)</f>
        <v>0</v>
      </c>
      <c r="Y672" s="345">
        <f t="shared" si="143"/>
        <v>0</v>
      </c>
      <c r="Z672" s="168">
        <f t="shared" si="144"/>
        <v>0</v>
      </c>
      <c r="AA672" s="346">
        <f t="shared" si="145"/>
        <v>0</v>
      </c>
      <c r="AB672" s="344">
        <f>IF(Y672&gt;0,VLOOKUP($Y672,'Reference Data 2'!$B$7:$C$71,2),0)</f>
        <v>0</v>
      </c>
      <c r="AC672" s="347">
        <f t="shared" si="146"/>
        <v>0</v>
      </c>
      <c r="AD672" s="348">
        <f t="shared" si="147"/>
        <v>0</v>
      </c>
      <c r="AE672" s="349">
        <f>IF(Y672&gt;0,VLOOKUP($Y672,'Reference Data 2'!$B$9:$D$71,3),0)</f>
        <v>0</v>
      </c>
      <c r="AF672" s="347">
        <f t="shared" si="148"/>
        <v>0</v>
      </c>
      <c r="AG672" s="346">
        <f t="shared" si="149"/>
        <v>0</v>
      </c>
      <c r="AH672" s="350">
        <f t="shared" si="150"/>
        <v>0</v>
      </c>
      <c r="AI672" s="351">
        <f t="shared" si="151"/>
        <v>0</v>
      </c>
      <c r="AJ672" s="352">
        <f t="shared" si="152"/>
        <v>0</v>
      </c>
      <c r="AK672" s="349">
        <f>IF(AA672&gt;0,VLOOKUP(C672,'Reference Data 1'!$N$13:$O$17,2),0)</f>
        <v>0</v>
      </c>
      <c r="AL672" s="346">
        <f t="shared" si="153"/>
        <v>0</v>
      </c>
      <c r="AM672" s="353">
        <f t="shared" si="154"/>
        <v>0</v>
      </c>
      <c r="AN672" s="354">
        <f t="shared" si="155"/>
        <v>0</v>
      </c>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c r="BU672" s="23"/>
      <c r="BV672" s="23"/>
      <c r="BW672" s="23"/>
      <c r="BX672" s="23"/>
      <c r="BY672" s="23"/>
      <c r="BZ672" s="23"/>
      <c r="CA672" s="23"/>
      <c r="CB672" s="23"/>
      <c r="CC672" s="23"/>
      <c r="CD672" s="23"/>
      <c r="CE672" s="23"/>
      <c r="CF672" s="23"/>
      <c r="CG672" s="23"/>
      <c r="CH672" s="23"/>
      <c r="CI672" s="23"/>
      <c r="CJ672" s="23"/>
      <c r="CK672" s="23"/>
      <c r="CL672" s="23"/>
      <c r="CM672" s="23"/>
      <c r="CN672" s="23"/>
      <c r="CO672" s="23"/>
      <c r="CP672" s="23"/>
      <c r="CQ672" s="23"/>
      <c r="CR672" s="23"/>
      <c r="CS672" s="23"/>
      <c r="CT672" s="23"/>
      <c r="CU672" s="23"/>
      <c r="CV672" s="23"/>
      <c r="CW672" s="23"/>
      <c r="CX672" s="23"/>
      <c r="CY672" s="23"/>
      <c r="CZ672" s="23"/>
      <c r="DA672" s="23"/>
      <c r="DB672" s="23"/>
      <c r="DC672" s="23"/>
      <c r="DD672" s="23"/>
      <c r="DE672" s="23"/>
      <c r="DF672" s="23"/>
      <c r="DG672" s="23"/>
      <c r="DH672" s="23"/>
      <c r="DI672" s="23"/>
      <c r="DJ672" s="23"/>
      <c r="DK672" s="23"/>
      <c r="DL672" s="23"/>
      <c r="DM672" s="23"/>
      <c r="DN672" s="23"/>
      <c r="DO672" s="23"/>
      <c r="DP672" s="23"/>
      <c r="DQ672" s="23"/>
      <c r="DR672" s="23"/>
      <c r="DS672" s="23"/>
      <c r="DT672" s="23"/>
      <c r="DU672" s="23"/>
      <c r="DV672" s="23"/>
      <c r="DW672" s="23"/>
      <c r="DX672" s="23"/>
      <c r="DY672" s="23"/>
      <c r="DZ672" s="23"/>
      <c r="EA672" s="23"/>
      <c r="EB672" s="23"/>
      <c r="EC672" s="23"/>
      <c r="ED672" s="23"/>
      <c r="EE672" s="23"/>
      <c r="EF672" s="23"/>
      <c r="EG672" s="23"/>
      <c r="EH672" s="23"/>
      <c r="EI672" s="23"/>
      <c r="EJ672" s="23"/>
      <c r="EK672" s="23"/>
      <c r="EL672" s="23"/>
      <c r="EM672" s="23"/>
      <c r="EN672" s="23"/>
      <c r="EO672" s="23"/>
      <c r="EP672" s="23"/>
      <c r="EQ672" s="23"/>
      <c r="ER672" s="23"/>
      <c r="ES672" s="23"/>
      <c r="ET672" s="23"/>
      <c r="EU672" s="23"/>
      <c r="EV672" s="23"/>
      <c r="EW672" s="23"/>
      <c r="EX672" s="23"/>
      <c r="EY672" s="23"/>
      <c r="EZ672" s="23"/>
      <c r="FA672" s="23"/>
      <c r="FB672" s="23"/>
      <c r="FC672" s="23"/>
      <c r="FD672" s="23"/>
      <c r="FE672" s="23"/>
      <c r="FF672" s="23"/>
      <c r="FG672" s="23"/>
      <c r="FH672" s="23"/>
      <c r="FI672" s="23"/>
      <c r="FJ672" s="23"/>
      <c r="FK672" s="23"/>
      <c r="FL672" s="23"/>
      <c r="FM672" s="23"/>
      <c r="FN672" s="23"/>
      <c r="FO672" s="23"/>
      <c r="FP672" s="23"/>
      <c r="FQ672" s="23"/>
      <c r="FR672" s="23"/>
      <c r="FS672" s="23"/>
      <c r="FT672" s="23"/>
      <c r="FU672" s="23"/>
      <c r="FV672" s="23"/>
      <c r="FW672" s="23"/>
      <c r="FX672" s="23"/>
      <c r="FY672" s="23"/>
      <c r="FZ672" s="23"/>
      <c r="GA672" s="23"/>
      <c r="GB672" s="23"/>
      <c r="GC672" s="23"/>
      <c r="GD672" s="23"/>
      <c r="GE672" s="23"/>
      <c r="GF672" s="23"/>
      <c r="GG672" s="23"/>
      <c r="GH672" s="23"/>
      <c r="GI672" s="23"/>
      <c r="GJ672" s="23"/>
      <c r="GK672" s="23"/>
      <c r="GL672" s="23"/>
      <c r="GM672" s="23"/>
      <c r="GN672" s="23"/>
      <c r="GO672" s="23"/>
      <c r="GP672" s="23"/>
      <c r="GQ672" s="23"/>
      <c r="GR672" s="23"/>
      <c r="GS672" s="23"/>
      <c r="GT672" s="23"/>
      <c r="GU672" s="23"/>
      <c r="GV672" s="23"/>
      <c r="GW672" s="23"/>
      <c r="GX672" s="23"/>
      <c r="GY672" s="23"/>
      <c r="GZ672" s="23"/>
      <c r="HA672" s="23"/>
      <c r="HB672" s="23"/>
      <c r="HC672" s="23"/>
      <c r="HD672" s="23"/>
      <c r="HE672" s="23"/>
      <c r="HF672" s="23"/>
      <c r="HG672" s="23"/>
      <c r="HH672" s="23"/>
      <c r="HI672" s="23"/>
      <c r="HJ672" s="23"/>
      <c r="HK672" s="23"/>
    </row>
    <row r="673" spans="1:219" ht="13.9" customHeight="1">
      <c r="A673" s="392"/>
      <c r="B673" s="160"/>
      <c r="C673" s="161"/>
      <c r="D673" s="161"/>
      <c r="E673" s="255"/>
      <c r="F673" s="396">
        <v>0</v>
      </c>
      <c r="G673" s="181"/>
      <c r="H673" s="186"/>
      <c r="I673" s="162"/>
      <c r="J673" s="163"/>
      <c r="K673" s="164"/>
      <c r="L673" s="164"/>
      <c r="M673" s="187"/>
      <c r="N673" s="458"/>
      <c r="O673" s="463"/>
      <c r="P673" s="190"/>
      <c r="Q673" s="165"/>
      <c r="R673" s="166"/>
      <c r="S673" s="191"/>
      <c r="T673" s="195"/>
      <c r="U673" s="167"/>
      <c r="V673" s="196"/>
      <c r="W673" s="199">
        <f t="shared" si="142"/>
        <v>0</v>
      </c>
      <c r="X673" s="344">
        <f>IF(G673&gt;0,HLOOKUP(C673,'Utility Allowances'!$O$33:$S$34,2),0)</f>
        <v>0</v>
      </c>
      <c r="Y673" s="345">
        <f t="shared" si="143"/>
        <v>0</v>
      </c>
      <c r="Z673" s="168">
        <f t="shared" si="144"/>
        <v>0</v>
      </c>
      <c r="AA673" s="346">
        <f t="shared" si="145"/>
        <v>0</v>
      </c>
      <c r="AB673" s="344">
        <f>IF(Y673&gt;0,VLOOKUP($Y673,'Reference Data 2'!$B$7:$C$71,2),0)</f>
        <v>0</v>
      </c>
      <c r="AC673" s="347">
        <f t="shared" si="146"/>
        <v>0</v>
      </c>
      <c r="AD673" s="348">
        <f t="shared" si="147"/>
        <v>0</v>
      </c>
      <c r="AE673" s="349">
        <f>IF(Y673&gt;0,VLOOKUP($Y673,'Reference Data 2'!$B$9:$D$71,3),0)</f>
        <v>0</v>
      </c>
      <c r="AF673" s="347">
        <f t="shared" si="148"/>
        <v>0</v>
      </c>
      <c r="AG673" s="346">
        <f t="shared" si="149"/>
        <v>0</v>
      </c>
      <c r="AH673" s="350">
        <f t="shared" si="150"/>
        <v>0</v>
      </c>
      <c r="AI673" s="351">
        <f t="shared" si="151"/>
        <v>0</v>
      </c>
      <c r="AJ673" s="352">
        <f t="shared" si="152"/>
        <v>0</v>
      </c>
      <c r="AK673" s="349">
        <f>IF(AA673&gt;0,VLOOKUP(C673,'Reference Data 1'!$N$13:$O$17,2),0)</f>
        <v>0</v>
      </c>
      <c r="AL673" s="346">
        <f t="shared" si="153"/>
        <v>0</v>
      </c>
      <c r="AM673" s="353">
        <f t="shared" si="154"/>
        <v>0</v>
      </c>
      <c r="AN673" s="354">
        <f t="shared" si="155"/>
        <v>0</v>
      </c>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c r="BU673" s="23"/>
      <c r="BV673" s="23"/>
      <c r="BW673" s="23"/>
      <c r="BX673" s="23"/>
      <c r="BY673" s="23"/>
      <c r="BZ673" s="23"/>
      <c r="CA673" s="23"/>
      <c r="CB673" s="23"/>
      <c r="CC673" s="23"/>
      <c r="CD673" s="23"/>
      <c r="CE673" s="23"/>
      <c r="CF673" s="23"/>
      <c r="CG673" s="23"/>
      <c r="CH673" s="23"/>
      <c r="CI673" s="23"/>
      <c r="CJ673" s="23"/>
      <c r="CK673" s="23"/>
      <c r="CL673" s="23"/>
      <c r="CM673" s="23"/>
      <c r="CN673" s="23"/>
      <c r="CO673" s="23"/>
      <c r="CP673" s="23"/>
      <c r="CQ673" s="23"/>
      <c r="CR673" s="23"/>
      <c r="CS673" s="23"/>
      <c r="CT673" s="23"/>
      <c r="CU673" s="23"/>
      <c r="CV673" s="23"/>
      <c r="CW673" s="23"/>
      <c r="CX673" s="23"/>
      <c r="CY673" s="23"/>
      <c r="CZ673" s="23"/>
      <c r="DA673" s="23"/>
      <c r="DB673" s="23"/>
      <c r="DC673" s="23"/>
      <c r="DD673" s="23"/>
      <c r="DE673" s="23"/>
      <c r="DF673" s="23"/>
      <c r="DG673" s="23"/>
      <c r="DH673" s="23"/>
      <c r="DI673" s="23"/>
      <c r="DJ673" s="23"/>
      <c r="DK673" s="23"/>
      <c r="DL673" s="23"/>
      <c r="DM673" s="23"/>
      <c r="DN673" s="23"/>
      <c r="DO673" s="23"/>
      <c r="DP673" s="23"/>
      <c r="DQ673" s="23"/>
      <c r="DR673" s="23"/>
      <c r="DS673" s="23"/>
      <c r="DT673" s="23"/>
      <c r="DU673" s="23"/>
      <c r="DV673" s="23"/>
      <c r="DW673" s="23"/>
      <c r="DX673" s="23"/>
      <c r="DY673" s="23"/>
      <c r="DZ673" s="23"/>
      <c r="EA673" s="23"/>
      <c r="EB673" s="23"/>
      <c r="EC673" s="23"/>
      <c r="ED673" s="23"/>
      <c r="EE673" s="23"/>
      <c r="EF673" s="23"/>
      <c r="EG673" s="23"/>
      <c r="EH673" s="23"/>
      <c r="EI673" s="23"/>
      <c r="EJ673" s="23"/>
      <c r="EK673" s="23"/>
      <c r="EL673" s="23"/>
      <c r="EM673" s="23"/>
      <c r="EN673" s="23"/>
      <c r="EO673" s="23"/>
      <c r="EP673" s="23"/>
      <c r="EQ673" s="23"/>
      <c r="ER673" s="23"/>
      <c r="ES673" s="23"/>
      <c r="ET673" s="23"/>
      <c r="EU673" s="23"/>
      <c r="EV673" s="23"/>
      <c r="EW673" s="23"/>
      <c r="EX673" s="23"/>
      <c r="EY673" s="23"/>
      <c r="EZ673" s="23"/>
      <c r="FA673" s="23"/>
      <c r="FB673" s="23"/>
      <c r="FC673" s="23"/>
      <c r="FD673" s="23"/>
      <c r="FE673" s="23"/>
      <c r="FF673" s="23"/>
      <c r="FG673" s="23"/>
      <c r="FH673" s="23"/>
      <c r="FI673" s="23"/>
      <c r="FJ673" s="23"/>
      <c r="FK673" s="23"/>
      <c r="FL673" s="23"/>
      <c r="FM673" s="23"/>
      <c r="FN673" s="23"/>
      <c r="FO673" s="23"/>
      <c r="FP673" s="23"/>
      <c r="FQ673" s="23"/>
      <c r="FR673" s="23"/>
      <c r="FS673" s="23"/>
      <c r="FT673" s="23"/>
      <c r="FU673" s="23"/>
      <c r="FV673" s="23"/>
      <c r="FW673" s="23"/>
      <c r="FX673" s="23"/>
      <c r="FY673" s="23"/>
      <c r="FZ673" s="23"/>
      <c r="GA673" s="23"/>
      <c r="GB673" s="23"/>
      <c r="GC673" s="23"/>
      <c r="GD673" s="23"/>
      <c r="GE673" s="23"/>
      <c r="GF673" s="23"/>
      <c r="GG673" s="23"/>
      <c r="GH673" s="23"/>
      <c r="GI673" s="23"/>
      <c r="GJ673" s="23"/>
      <c r="GK673" s="23"/>
      <c r="GL673" s="23"/>
      <c r="GM673" s="23"/>
      <c r="GN673" s="23"/>
      <c r="GO673" s="23"/>
      <c r="GP673" s="23"/>
      <c r="GQ673" s="23"/>
      <c r="GR673" s="23"/>
      <c r="GS673" s="23"/>
      <c r="GT673" s="23"/>
      <c r="GU673" s="23"/>
      <c r="GV673" s="23"/>
      <c r="GW673" s="23"/>
      <c r="GX673" s="23"/>
      <c r="GY673" s="23"/>
      <c r="GZ673" s="23"/>
      <c r="HA673" s="23"/>
      <c r="HB673" s="23"/>
      <c r="HC673" s="23"/>
      <c r="HD673" s="23"/>
      <c r="HE673" s="23"/>
      <c r="HF673" s="23"/>
      <c r="HG673" s="23"/>
      <c r="HH673" s="23"/>
      <c r="HI673" s="23"/>
      <c r="HJ673" s="23"/>
      <c r="HK673" s="23"/>
    </row>
    <row r="674" spans="1:219" ht="13.9" customHeight="1">
      <c r="A674" s="392"/>
      <c r="B674" s="160"/>
      <c r="C674" s="161"/>
      <c r="D674" s="161"/>
      <c r="E674" s="255"/>
      <c r="F674" s="396">
        <v>0</v>
      </c>
      <c r="G674" s="181"/>
      <c r="H674" s="186"/>
      <c r="I674" s="162"/>
      <c r="J674" s="163"/>
      <c r="K674" s="164"/>
      <c r="L674" s="164"/>
      <c r="M674" s="187"/>
      <c r="N674" s="458"/>
      <c r="O674" s="463"/>
      <c r="P674" s="190"/>
      <c r="Q674" s="165"/>
      <c r="R674" s="166"/>
      <c r="S674" s="191"/>
      <c r="T674" s="195"/>
      <c r="U674" s="167"/>
      <c r="V674" s="196"/>
      <c r="W674" s="199">
        <f t="shared" si="142"/>
        <v>0</v>
      </c>
      <c r="X674" s="344">
        <f>IF(G674&gt;0,HLOOKUP(C674,'Utility Allowances'!$O$33:$S$34,2),0)</f>
        <v>0</v>
      </c>
      <c r="Y674" s="345">
        <f t="shared" si="143"/>
        <v>0</v>
      </c>
      <c r="Z674" s="168">
        <f t="shared" si="144"/>
        <v>0</v>
      </c>
      <c r="AA674" s="346">
        <f t="shared" si="145"/>
        <v>0</v>
      </c>
      <c r="AB674" s="344">
        <f>IF(Y674&gt;0,VLOOKUP($Y674,'Reference Data 2'!$B$7:$C$71,2),0)</f>
        <v>0</v>
      </c>
      <c r="AC674" s="347">
        <f t="shared" si="146"/>
        <v>0</v>
      </c>
      <c r="AD674" s="348">
        <f t="shared" si="147"/>
        <v>0</v>
      </c>
      <c r="AE674" s="349">
        <f>IF(Y674&gt;0,VLOOKUP($Y674,'Reference Data 2'!$B$9:$D$71,3),0)</f>
        <v>0</v>
      </c>
      <c r="AF674" s="347">
        <f t="shared" si="148"/>
        <v>0</v>
      </c>
      <c r="AG674" s="346">
        <f t="shared" si="149"/>
        <v>0</v>
      </c>
      <c r="AH674" s="350">
        <f t="shared" si="150"/>
        <v>0</v>
      </c>
      <c r="AI674" s="351">
        <f t="shared" si="151"/>
        <v>0</v>
      </c>
      <c r="AJ674" s="352">
        <f t="shared" si="152"/>
        <v>0</v>
      </c>
      <c r="AK674" s="349">
        <f>IF(AA674&gt;0,VLOOKUP(C674,'Reference Data 1'!$N$13:$O$17,2),0)</f>
        <v>0</v>
      </c>
      <c r="AL674" s="346">
        <f t="shared" si="153"/>
        <v>0</v>
      </c>
      <c r="AM674" s="353">
        <f t="shared" si="154"/>
        <v>0</v>
      </c>
      <c r="AN674" s="354">
        <f t="shared" si="155"/>
        <v>0</v>
      </c>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c r="BU674" s="23"/>
      <c r="BV674" s="23"/>
      <c r="BW674" s="23"/>
      <c r="BX674" s="23"/>
      <c r="BY674" s="23"/>
      <c r="BZ674" s="23"/>
      <c r="CA674" s="23"/>
      <c r="CB674" s="23"/>
      <c r="CC674" s="23"/>
      <c r="CD674" s="23"/>
      <c r="CE674" s="23"/>
      <c r="CF674" s="23"/>
      <c r="CG674" s="23"/>
      <c r="CH674" s="23"/>
      <c r="CI674" s="23"/>
      <c r="CJ674" s="23"/>
      <c r="CK674" s="23"/>
      <c r="CL674" s="23"/>
      <c r="CM674" s="23"/>
      <c r="CN674" s="23"/>
      <c r="CO674" s="23"/>
      <c r="CP674" s="23"/>
      <c r="CQ674" s="23"/>
      <c r="CR674" s="23"/>
      <c r="CS674" s="23"/>
      <c r="CT674" s="23"/>
      <c r="CU674" s="23"/>
      <c r="CV674" s="23"/>
      <c r="CW674" s="23"/>
      <c r="CX674" s="23"/>
      <c r="CY674" s="23"/>
      <c r="CZ674" s="23"/>
      <c r="DA674" s="23"/>
      <c r="DB674" s="23"/>
      <c r="DC674" s="23"/>
      <c r="DD674" s="23"/>
      <c r="DE674" s="23"/>
      <c r="DF674" s="23"/>
      <c r="DG674" s="23"/>
      <c r="DH674" s="23"/>
      <c r="DI674" s="23"/>
      <c r="DJ674" s="23"/>
      <c r="DK674" s="23"/>
      <c r="DL674" s="23"/>
      <c r="DM674" s="23"/>
      <c r="DN674" s="23"/>
      <c r="DO674" s="23"/>
      <c r="DP674" s="23"/>
      <c r="DQ674" s="23"/>
      <c r="DR674" s="23"/>
      <c r="DS674" s="23"/>
      <c r="DT674" s="23"/>
      <c r="DU674" s="23"/>
      <c r="DV674" s="23"/>
      <c r="DW674" s="23"/>
      <c r="DX674" s="23"/>
      <c r="DY674" s="23"/>
      <c r="DZ674" s="23"/>
      <c r="EA674" s="23"/>
      <c r="EB674" s="23"/>
      <c r="EC674" s="23"/>
      <c r="ED674" s="23"/>
      <c r="EE674" s="23"/>
      <c r="EF674" s="23"/>
      <c r="EG674" s="23"/>
      <c r="EH674" s="23"/>
      <c r="EI674" s="23"/>
      <c r="EJ674" s="23"/>
      <c r="EK674" s="23"/>
      <c r="EL674" s="23"/>
      <c r="EM674" s="23"/>
      <c r="EN674" s="23"/>
      <c r="EO674" s="23"/>
      <c r="EP674" s="23"/>
      <c r="EQ674" s="23"/>
      <c r="ER674" s="23"/>
      <c r="ES674" s="23"/>
      <c r="ET674" s="23"/>
      <c r="EU674" s="23"/>
      <c r="EV674" s="23"/>
      <c r="EW674" s="23"/>
      <c r="EX674" s="23"/>
      <c r="EY674" s="23"/>
      <c r="EZ674" s="23"/>
      <c r="FA674" s="23"/>
      <c r="FB674" s="23"/>
      <c r="FC674" s="23"/>
      <c r="FD674" s="23"/>
      <c r="FE674" s="23"/>
      <c r="FF674" s="23"/>
      <c r="FG674" s="23"/>
      <c r="FH674" s="23"/>
      <c r="FI674" s="23"/>
      <c r="FJ674" s="23"/>
      <c r="FK674" s="23"/>
      <c r="FL674" s="23"/>
      <c r="FM674" s="23"/>
      <c r="FN674" s="23"/>
      <c r="FO674" s="23"/>
      <c r="FP674" s="23"/>
      <c r="FQ674" s="23"/>
      <c r="FR674" s="23"/>
      <c r="FS674" s="23"/>
      <c r="FT674" s="23"/>
      <c r="FU674" s="23"/>
      <c r="FV674" s="23"/>
      <c r="FW674" s="23"/>
      <c r="FX674" s="23"/>
      <c r="FY674" s="23"/>
      <c r="FZ674" s="23"/>
      <c r="GA674" s="23"/>
      <c r="GB674" s="23"/>
      <c r="GC674" s="23"/>
      <c r="GD674" s="23"/>
      <c r="GE674" s="23"/>
      <c r="GF674" s="23"/>
      <c r="GG674" s="23"/>
      <c r="GH674" s="23"/>
      <c r="GI674" s="23"/>
      <c r="GJ674" s="23"/>
      <c r="GK674" s="23"/>
      <c r="GL674" s="23"/>
      <c r="GM674" s="23"/>
      <c r="GN674" s="23"/>
      <c r="GO674" s="23"/>
      <c r="GP674" s="23"/>
      <c r="GQ674" s="23"/>
      <c r="GR674" s="23"/>
      <c r="GS674" s="23"/>
      <c r="GT674" s="23"/>
      <c r="GU674" s="23"/>
      <c r="GV674" s="23"/>
      <c r="GW674" s="23"/>
      <c r="GX674" s="23"/>
      <c r="GY674" s="23"/>
      <c r="GZ674" s="23"/>
      <c r="HA674" s="23"/>
      <c r="HB674" s="23"/>
      <c r="HC674" s="23"/>
      <c r="HD674" s="23"/>
      <c r="HE674" s="23"/>
      <c r="HF674" s="23"/>
      <c r="HG674" s="23"/>
      <c r="HH674" s="23"/>
      <c r="HI674" s="23"/>
      <c r="HJ674" s="23"/>
      <c r="HK674" s="23"/>
    </row>
    <row r="675" spans="1:219" ht="13.9" customHeight="1">
      <c r="A675" s="392"/>
      <c r="B675" s="160"/>
      <c r="C675" s="161"/>
      <c r="D675" s="161"/>
      <c r="E675" s="255"/>
      <c r="F675" s="396">
        <v>0</v>
      </c>
      <c r="G675" s="181"/>
      <c r="H675" s="186"/>
      <c r="I675" s="162"/>
      <c r="J675" s="163"/>
      <c r="K675" s="164"/>
      <c r="L675" s="164"/>
      <c r="M675" s="187"/>
      <c r="N675" s="458"/>
      <c r="O675" s="463"/>
      <c r="P675" s="190"/>
      <c r="Q675" s="165"/>
      <c r="R675" s="166"/>
      <c r="S675" s="191"/>
      <c r="T675" s="195"/>
      <c r="U675" s="167"/>
      <c r="V675" s="196"/>
      <c r="W675" s="199">
        <f t="shared" si="142"/>
        <v>0</v>
      </c>
      <c r="X675" s="344">
        <f>IF(G675&gt;0,HLOOKUP(C675,'Utility Allowances'!$O$33:$S$34,2),0)</f>
        <v>0</v>
      </c>
      <c r="Y675" s="345">
        <f t="shared" si="143"/>
        <v>0</v>
      </c>
      <c r="Z675" s="168">
        <f t="shared" si="144"/>
        <v>0</v>
      </c>
      <c r="AA675" s="346">
        <f t="shared" si="145"/>
        <v>0</v>
      </c>
      <c r="AB675" s="344">
        <f>IF(Y675&gt;0,VLOOKUP($Y675,'Reference Data 2'!$B$7:$C$71,2),0)</f>
        <v>0</v>
      </c>
      <c r="AC675" s="347">
        <f t="shared" si="146"/>
        <v>0</v>
      </c>
      <c r="AD675" s="348">
        <f t="shared" si="147"/>
        <v>0</v>
      </c>
      <c r="AE675" s="349">
        <f>IF(Y675&gt;0,VLOOKUP($Y675,'Reference Data 2'!$B$9:$D$71,3),0)</f>
        <v>0</v>
      </c>
      <c r="AF675" s="347">
        <f t="shared" si="148"/>
        <v>0</v>
      </c>
      <c r="AG675" s="346">
        <f t="shared" si="149"/>
        <v>0</v>
      </c>
      <c r="AH675" s="350">
        <f t="shared" si="150"/>
        <v>0</v>
      </c>
      <c r="AI675" s="351">
        <f t="shared" si="151"/>
        <v>0</v>
      </c>
      <c r="AJ675" s="352">
        <f t="shared" si="152"/>
        <v>0</v>
      </c>
      <c r="AK675" s="349">
        <f>IF(AA675&gt;0,VLOOKUP(C675,'Reference Data 1'!$N$13:$O$17,2),0)</f>
        <v>0</v>
      </c>
      <c r="AL675" s="346">
        <f t="shared" si="153"/>
        <v>0</v>
      </c>
      <c r="AM675" s="353">
        <f t="shared" si="154"/>
        <v>0</v>
      </c>
      <c r="AN675" s="354">
        <f t="shared" si="155"/>
        <v>0</v>
      </c>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c r="BU675" s="23"/>
      <c r="BV675" s="23"/>
      <c r="BW675" s="23"/>
      <c r="BX675" s="23"/>
      <c r="BY675" s="23"/>
      <c r="BZ675" s="23"/>
      <c r="CA675" s="23"/>
      <c r="CB675" s="23"/>
      <c r="CC675" s="23"/>
      <c r="CD675" s="23"/>
      <c r="CE675" s="23"/>
      <c r="CF675" s="23"/>
      <c r="CG675" s="23"/>
      <c r="CH675" s="23"/>
      <c r="CI675" s="23"/>
      <c r="CJ675" s="23"/>
      <c r="CK675" s="23"/>
      <c r="CL675" s="23"/>
      <c r="CM675" s="23"/>
      <c r="CN675" s="23"/>
      <c r="CO675" s="23"/>
      <c r="CP675" s="23"/>
      <c r="CQ675" s="23"/>
      <c r="CR675" s="23"/>
      <c r="CS675" s="23"/>
      <c r="CT675" s="23"/>
      <c r="CU675" s="23"/>
      <c r="CV675" s="23"/>
      <c r="CW675" s="23"/>
      <c r="CX675" s="23"/>
      <c r="CY675" s="23"/>
      <c r="CZ675" s="23"/>
      <c r="DA675" s="23"/>
      <c r="DB675" s="23"/>
      <c r="DC675" s="23"/>
      <c r="DD675" s="23"/>
      <c r="DE675" s="23"/>
      <c r="DF675" s="23"/>
      <c r="DG675" s="23"/>
      <c r="DH675" s="23"/>
      <c r="DI675" s="23"/>
      <c r="DJ675" s="23"/>
      <c r="DK675" s="23"/>
      <c r="DL675" s="23"/>
      <c r="DM675" s="23"/>
      <c r="DN675" s="23"/>
      <c r="DO675" s="23"/>
      <c r="DP675" s="23"/>
      <c r="DQ675" s="23"/>
      <c r="DR675" s="23"/>
      <c r="DS675" s="23"/>
      <c r="DT675" s="23"/>
      <c r="DU675" s="23"/>
      <c r="DV675" s="23"/>
      <c r="DW675" s="23"/>
      <c r="DX675" s="23"/>
      <c r="DY675" s="23"/>
      <c r="DZ675" s="23"/>
      <c r="EA675" s="23"/>
      <c r="EB675" s="23"/>
      <c r="EC675" s="23"/>
      <c r="ED675" s="23"/>
      <c r="EE675" s="23"/>
      <c r="EF675" s="23"/>
      <c r="EG675" s="23"/>
      <c r="EH675" s="23"/>
      <c r="EI675" s="23"/>
      <c r="EJ675" s="23"/>
      <c r="EK675" s="23"/>
      <c r="EL675" s="23"/>
      <c r="EM675" s="23"/>
      <c r="EN675" s="23"/>
      <c r="EO675" s="23"/>
      <c r="EP675" s="23"/>
      <c r="EQ675" s="23"/>
      <c r="ER675" s="23"/>
      <c r="ES675" s="23"/>
      <c r="ET675" s="23"/>
      <c r="EU675" s="23"/>
      <c r="EV675" s="23"/>
      <c r="EW675" s="23"/>
      <c r="EX675" s="23"/>
      <c r="EY675" s="23"/>
      <c r="EZ675" s="23"/>
      <c r="FA675" s="23"/>
      <c r="FB675" s="23"/>
      <c r="FC675" s="23"/>
      <c r="FD675" s="23"/>
      <c r="FE675" s="23"/>
      <c r="FF675" s="23"/>
      <c r="FG675" s="23"/>
      <c r="FH675" s="23"/>
      <c r="FI675" s="23"/>
      <c r="FJ675" s="23"/>
      <c r="FK675" s="23"/>
      <c r="FL675" s="23"/>
      <c r="FM675" s="23"/>
      <c r="FN675" s="23"/>
      <c r="FO675" s="23"/>
      <c r="FP675" s="23"/>
      <c r="FQ675" s="23"/>
      <c r="FR675" s="23"/>
      <c r="FS675" s="23"/>
      <c r="FT675" s="23"/>
      <c r="FU675" s="23"/>
      <c r="FV675" s="23"/>
      <c r="FW675" s="23"/>
      <c r="FX675" s="23"/>
      <c r="FY675" s="23"/>
      <c r="FZ675" s="23"/>
      <c r="GA675" s="23"/>
      <c r="GB675" s="23"/>
      <c r="GC675" s="23"/>
      <c r="GD675" s="23"/>
      <c r="GE675" s="23"/>
      <c r="GF675" s="23"/>
      <c r="GG675" s="23"/>
      <c r="GH675" s="23"/>
      <c r="GI675" s="23"/>
      <c r="GJ675" s="23"/>
      <c r="GK675" s="23"/>
      <c r="GL675" s="23"/>
      <c r="GM675" s="23"/>
      <c r="GN675" s="23"/>
      <c r="GO675" s="23"/>
      <c r="GP675" s="23"/>
      <c r="GQ675" s="23"/>
      <c r="GR675" s="23"/>
      <c r="GS675" s="23"/>
      <c r="GT675" s="23"/>
      <c r="GU675" s="23"/>
      <c r="GV675" s="23"/>
      <c r="GW675" s="23"/>
      <c r="GX675" s="23"/>
      <c r="GY675" s="23"/>
      <c r="GZ675" s="23"/>
      <c r="HA675" s="23"/>
      <c r="HB675" s="23"/>
      <c r="HC675" s="23"/>
      <c r="HD675" s="23"/>
      <c r="HE675" s="23"/>
      <c r="HF675" s="23"/>
      <c r="HG675" s="23"/>
      <c r="HH675" s="23"/>
      <c r="HI675" s="23"/>
      <c r="HJ675" s="23"/>
      <c r="HK675" s="23"/>
    </row>
    <row r="676" spans="1:219" ht="13.9" customHeight="1">
      <c r="A676" s="392"/>
      <c r="B676" s="160"/>
      <c r="C676" s="161"/>
      <c r="D676" s="161"/>
      <c r="E676" s="255"/>
      <c r="F676" s="396">
        <v>0</v>
      </c>
      <c r="G676" s="181"/>
      <c r="H676" s="186"/>
      <c r="I676" s="162"/>
      <c r="J676" s="163"/>
      <c r="K676" s="164"/>
      <c r="L676" s="164"/>
      <c r="M676" s="187"/>
      <c r="N676" s="458"/>
      <c r="O676" s="463"/>
      <c r="P676" s="190"/>
      <c r="Q676" s="165"/>
      <c r="R676" s="166"/>
      <c r="S676" s="191"/>
      <c r="T676" s="195"/>
      <c r="U676" s="167"/>
      <c r="V676" s="196"/>
      <c r="W676" s="199">
        <f t="shared" si="142"/>
        <v>0</v>
      </c>
      <c r="X676" s="344">
        <f>IF(G676&gt;0,HLOOKUP(C676,'Utility Allowances'!$O$33:$S$34,2),0)</f>
        <v>0</v>
      </c>
      <c r="Y676" s="345">
        <f t="shared" si="143"/>
        <v>0</v>
      </c>
      <c r="Z676" s="168">
        <f t="shared" si="144"/>
        <v>0</v>
      </c>
      <c r="AA676" s="346">
        <f t="shared" si="145"/>
        <v>0</v>
      </c>
      <c r="AB676" s="344">
        <f>IF(Y676&gt;0,VLOOKUP($Y676,'Reference Data 2'!$B$7:$C$71,2),0)</f>
        <v>0</v>
      </c>
      <c r="AC676" s="347">
        <f t="shared" si="146"/>
        <v>0</v>
      </c>
      <c r="AD676" s="348">
        <f t="shared" si="147"/>
        <v>0</v>
      </c>
      <c r="AE676" s="349">
        <f>IF(Y676&gt;0,VLOOKUP($Y676,'Reference Data 2'!$B$9:$D$71,3),0)</f>
        <v>0</v>
      </c>
      <c r="AF676" s="347">
        <f t="shared" si="148"/>
        <v>0</v>
      </c>
      <c r="AG676" s="346">
        <f t="shared" si="149"/>
        <v>0</v>
      </c>
      <c r="AH676" s="350">
        <f t="shared" si="150"/>
        <v>0</v>
      </c>
      <c r="AI676" s="351">
        <f t="shared" si="151"/>
        <v>0</v>
      </c>
      <c r="AJ676" s="352">
        <f t="shared" si="152"/>
        <v>0</v>
      </c>
      <c r="AK676" s="349">
        <f>IF(AA676&gt;0,VLOOKUP(C676,'Reference Data 1'!$N$13:$O$17,2),0)</f>
        <v>0</v>
      </c>
      <c r="AL676" s="346">
        <f t="shared" si="153"/>
        <v>0</v>
      </c>
      <c r="AM676" s="353">
        <f t="shared" si="154"/>
        <v>0</v>
      </c>
      <c r="AN676" s="354">
        <f t="shared" si="155"/>
        <v>0</v>
      </c>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3"/>
      <c r="EV676" s="23"/>
      <c r="EW676" s="23"/>
      <c r="EX676" s="23"/>
      <c r="EY676" s="23"/>
      <c r="EZ676" s="23"/>
      <c r="FA676" s="23"/>
      <c r="FB676" s="23"/>
      <c r="FC676" s="23"/>
      <c r="FD676" s="23"/>
      <c r="FE676" s="23"/>
      <c r="FF676" s="23"/>
      <c r="FG676" s="23"/>
      <c r="FH676" s="23"/>
      <c r="FI676" s="23"/>
      <c r="FJ676" s="23"/>
      <c r="FK676" s="23"/>
      <c r="FL676" s="23"/>
      <c r="FM676" s="23"/>
      <c r="FN676" s="23"/>
      <c r="FO676" s="23"/>
      <c r="FP676" s="23"/>
      <c r="FQ676" s="23"/>
      <c r="FR676" s="23"/>
      <c r="FS676" s="23"/>
      <c r="FT676" s="23"/>
      <c r="FU676" s="23"/>
      <c r="FV676" s="23"/>
      <c r="FW676" s="23"/>
      <c r="FX676" s="23"/>
      <c r="FY676" s="23"/>
      <c r="FZ676" s="23"/>
      <c r="GA676" s="23"/>
      <c r="GB676" s="23"/>
      <c r="GC676" s="23"/>
      <c r="GD676" s="23"/>
      <c r="GE676" s="23"/>
      <c r="GF676" s="23"/>
      <c r="GG676" s="23"/>
      <c r="GH676" s="23"/>
      <c r="GI676" s="23"/>
      <c r="GJ676" s="23"/>
      <c r="GK676" s="23"/>
      <c r="GL676" s="23"/>
      <c r="GM676" s="23"/>
      <c r="GN676" s="23"/>
      <c r="GO676" s="23"/>
      <c r="GP676" s="23"/>
      <c r="GQ676" s="23"/>
      <c r="GR676" s="23"/>
      <c r="GS676" s="23"/>
      <c r="GT676" s="23"/>
      <c r="GU676" s="23"/>
      <c r="GV676" s="23"/>
      <c r="GW676" s="23"/>
      <c r="GX676" s="23"/>
      <c r="GY676" s="23"/>
      <c r="GZ676" s="23"/>
      <c r="HA676" s="23"/>
      <c r="HB676" s="23"/>
      <c r="HC676" s="23"/>
      <c r="HD676" s="23"/>
      <c r="HE676" s="23"/>
      <c r="HF676" s="23"/>
      <c r="HG676" s="23"/>
      <c r="HH676" s="23"/>
      <c r="HI676" s="23"/>
      <c r="HJ676" s="23"/>
      <c r="HK676" s="23"/>
    </row>
    <row r="677" spans="1:219" ht="13.9" customHeight="1">
      <c r="A677" s="392"/>
      <c r="B677" s="160"/>
      <c r="C677" s="161"/>
      <c r="D677" s="161"/>
      <c r="E677" s="255"/>
      <c r="F677" s="396">
        <v>0</v>
      </c>
      <c r="G677" s="181"/>
      <c r="H677" s="186"/>
      <c r="I677" s="162"/>
      <c r="J677" s="163"/>
      <c r="K677" s="164"/>
      <c r="L677" s="164"/>
      <c r="M677" s="187"/>
      <c r="N677" s="458"/>
      <c r="O677" s="463"/>
      <c r="P677" s="190"/>
      <c r="Q677" s="165"/>
      <c r="R677" s="166"/>
      <c r="S677" s="191"/>
      <c r="T677" s="195"/>
      <c r="U677" s="167"/>
      <c r="V677" s="196"/>
      <c r="W677" s="199">
        <f t="shared" si="142"/>
        <v>0</v>
      </c>
      <c r="X677" s="344">
        <f>IF(G677&gt;0,HLOOKUP(C677,'Utility Allowances'!$O$33:$S$34,2),0)</f>
        <v>0</v>
      </c>
      <c r="Y677" s="345">
        <f t="shared" si="143"/>
        <v>0</v>
      </c>
      <c r="Z677" s="168">
        <f t="shared" si="144"/>
        <v>0</v>
      </c>
      <c r="AA677" s="346">
        <f t="shared" si="145"/>
        <v>0</v>
      </c>
      <c r="AB677" s="344">
        <f>IF(Y677&gt;0,VLOOKUP($Y677,'Reference Data 2'!$B$7:$C$71,2),0)</f>
        <v>0</v>
      </c>
      <c r="AC677" s="347">
        <f t="shared" si="146"/>
        <v>0</v>
      </c>
      <c r="AD677" s="348">
        <f t="shared" si="147"/>
        <v>0</v>
      </c>
      <c r="AE677" s="349">
        <f>IF(Y677&gt;0,VLOOKUP($Y677,'Reference Data 2'!$B$9:$D$71,3),0)</f>
        <v>0</v>
      </c>
      <c r="AF677" s="347">
        <f t="shared" si="148"/>
        <v>0</v>
      </c>
      <c r="AG677" s="346">
        <f t="shared" si="149"/>
        <v>0</v>
      </c>
      <c r="AH677" s="350">
        <f t="shared" si="150"/>
        <v>0</v>
      </c>
      <c r="AI677" s="351">
        <f t="shared" si="151"/>
        <v>0</v>
      </c>
      <c r="AJ677" s="352">
        <f t="shared" si="152"/>
        <v>0</v>
      </c>
      <c r="AK677" s="349">
        <f>IF(AA677&gt;0,VLOOKUP(C677,'Reference Data 1'!$N$13:$O$17,2),0)</f>
        <v>0</v>
      </c>
      <c r="AL677" s="346">
        <f t="shared" si="153"/>
        <v>0</v>
      </c>
      <c r="AM677" s="353">
        <f t="shared" si="154"/>
        <v>0</v>
      </c>
      <c r="AN677" s="354">
        <f t="shared" si="155"/>
        <v>0</v>
      </c>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c r="BU677" s="23"/>
      <c r="BV677" s="23"/>
      <c r="BW677" s="23"/>
      <c r="BX677" s="23"/>
      <c r="BY677" s="23"/>
      <c r="BZ677" s="23"/>
      <c r="CA677" s="23"/>
      <c r="CB677" s="23"/>
      <c r="CC677" s="23"/>
      <c r="CD677" s="23"/>
      <c r="CE677" s="23"/>
      <c r="CF677" s="23"/>
      <c r="CG677" s="23"/>
      <c r="CH677" s="23"/>
      <c r="CI677" s="23"/>
      <c r="CJ677" s="23"/>
      <c r="CK677" s="23"/>
      <c r="CL677" s="23"/>
      <c r="CM677" s="23"/>
      <c r="CN677" s="23"/>
      <c r="CO677" s="23"/>
      <c r="CP677" s="23"/>
      <c r="CQ677" s="23"/>
      <c r="CR677" s="23"/>
      <c r="CS677" s="23"/>
      <c r="CT677" s="23"/>
      <c r="CU677" s="23"/>
      <c r="CV677" s="23"/>
      <c r="CW677" s="23"/>
      <c r="CX677" s="23"/>
      <c r="CY677" s="23"/>
      <c r="CZ677" s="23"/>
      <c r="DA677" s="23"/>
      <c r="DB677" s="23"/>
      <c r="DC677" s="23"/>
      <c r="DD677" s="23"/>
      <c r="DE677" s="23"/>
      <c r="DF677" s="23"/>
      <c r="DG677" s="23"/>
      <c r="DH677" s="23"/>
      <c r="DI677" s="23"/>
      <c r="DJ677" s="23"/>
      <c r="DK677" s="23"/>
      <c r="DL677" s="23"/>
      <c r="DM677" s="23"/>
      <c r="DN677" s="23"/>
      <c r="DO677" s="23"/>
      <c r="DP677" s="23"/>
      <c r="DQ677" s="23"/>
      <c r="DR677" s="23"/>
      <c r="DS677" s="23"/>
      <c r="DT677" s="23"/>
      <c r="DU677" s="23"/>
      <c r="DV677" s="23"/>
      <c r="DW677" s="23"/>
      <c r="DX677" s="23"/>
      <c r="DY677" s="23"/>
      <c r="DZ677" s="23"/>
      <c r="EA677" s="23"/>
      <c r="EB677" s="23"/>
      <c r="EC677" s="23"/>
      <c r="ED677" s="23"/>
      <c r="EE677" s="23"/>
      <c r="EF677" s="23"/>
      <c r="EG677" s="23"/>
      <c r="EH677" s="23"/>
      <c r="EI677" s="23"/>
      <c r="EJ677" s="23"/>
      <c r="EK677" s="23"/>
      <c r="EL677" s="23"/>
      <c r="EM677" s="23"/>
      <c r="EN677" s="23"/>
      <c r="EO677" s="23"/>
      <c r="EP677" s="23"/>
      <c r="EQ677" s="23"/>
      <c r="ER677" s="23"/>
      <c r="ES677" s="23"/>
      <c r="ET677" s="23"/>
      <c r="EU677" s="23"/>
      <c r="EV677" s="23"/>
      <c r="EW677" s="23"/>
      <c r="EX677" s="23"/>
      <c r="EY677" s="23"/>
      <c r="EZ677" s="23"/>
      <c r="FA677" s="23"/>
      <c r="FB677" s="23"/>
      <c r="FC677" s="23"/>
      <c r="FD677" s="23"/>
      <c r="FE677" s="23"/>
      <c r="FF677" s="23"/>
      <c r="FG677" s="23"/>
      <c r="FH677" s="23"/>
      <c r="FI677" s="23"/>
      <c r="FJ677" s="23"/>
      <c r="FK677" s="23"/>
      <c r="FL677" s="23"/>
      <c r="FM677" s="23"/>
      <c r="FN677" s="23"/>
      <c r="FO677" s="23"/>
      <c r="FP677" s="23"/>
      <c r="FQ677" s="23"/>
      <c r="FR677" s="23"/>
      <c r="FS677" s="23"/>
      <c r="FT677" s="23"/>
      <c r="FU677" s="23"/>
      <c r="FV677" s="23"/>
      <c r="FW677" s="23"/>
      <c r="FX677" s="23"/>
      <c r="FY677" s="23"/>
      <c r="FZ677" s="23"/>
      <c r="GA677" s="23"/>
      <c r="GB677" s="23"/>
      <c r="GC677" s="23"/>
      <c r="GD677" s="23"/>
      <c r="GE677" s="23"/>
      <c r="GF677" s="23"/>
      <c r="GG677" s="23"/>
      <c r="GH677" s="23"/>
      <c r="GI677" s="23"/>
      <c r="GJ677" s="23"/>
      <c r="GK677" s="23"/>
      <c r="GL677" s="23"/>
      <c r="GM677" s="23"/>
      <c r="GN677" s="23"/>
      <c r="GO677" s="23"/>
      <c r="GP677" s="23"/>
      <c r="GQ677" s="23"/>
      <c r="GR677" s="23"/>
      <c r="GS677" s="23"/>
      <c r="GT677" s="23"/>
      <c r="GU677" s="23"/>
      <c r="GV677" s="23"/>
      <c r="GW677" s="23"/>
      <c r="GX677" s="23"/>
      <c r="GY677" s="23"/>
      <c r="GZ677" s="23"/>
      <c r="HA677" s="23"/>
      <c r="HB677" s="23"/>
      <c r="HC677" s="23"/>
      <c r="HD677" s="23"/>
      <c r="HE677" s="23"/>
      <c r="HF677" s="23"/>
      <c r="HG677" s="23"/>
      <c r="HH677" s="23"/>
      <c r="HI677" s="23"/>
      <c r="HJ677" s="23"/>
      <c r="HK677" s="23"/>
    </row>
    <row r="678" spans="1:219" ht="13.9" customHeight="1">
      <c r="A678" s="392"/>
      <c r="B678" s="160"/>
      <c r="C678" s="161"/>
      <c r="D678" s="161"/>
      <c r="E678" s="255"/>
      <c r="F678" s="396">
        <v>0</v>
      </c>
      <c r="G678" s="181"/>
      <c r="H678" s="186"/>
      <c r="I678" s="162"/>
      <c r="J678" s="163"/>
      <c r="K678" s="164"/>
      <c r="L678" s="164"/>
      <c r="M678" s="187"/>
      <c r="N678" s="458"/>
      <c r="O678" s="463"/>
      <c r="P678" s="190"/>
      <c r="Q678" s="165"/>
      <c r="R678" s="166"/>
      <c r="S678" s="191"/>
      <c r="T678" s="195"/>
      <c r="U678" s="167"/>
      <c r="V678" s="196"/>
      <c r="W678" s="199">
        <f t="shared" si="142"/>
        <v>0</v>
      </c>
      <c r="X678" s="344">
        <f>IF(G678&gt;0,HLOOKUP(C678,'Utility Allowances'!$O$33:$S$34,2),0)</f>
        <v>0</v>
      </c>
      <c r="Y678" s="345">
        <f t="shared" si="143"/>
        <v>0</v>
      </c>
      <c r="Z678" s="168">
        <f t="shared" si="144"/>
        <v>0</v>
      </c>
      <c r="AA678" s="346">
        <f t="shared" si="145"/>
        <v>0</v>
      </c>
      <c r="AB678" s="344">
        <f>IF(Y678&gt;0,VLOOKUP($Y678,'Reference Data 2'!$B$7:$C$71,2),0)</f>
        <v>0</v>
      </c>
      <c r="AC678" s="347">
        <f t="shared" si="146"/>
        <v>0</v>
      </c>
      <c r="AD678" s="348">
        <f t="shared" si="147"/>
        <v>0</v>
      </c>
      <c r="AE678" s="349">
        <f>IF(Y678&gt;0,VLOOKUP($Y678,'Reference Data 2'!$B$9:$D$71,3),0)</f>
        <v>0</v>
      </c>
      <c r="AF678" s="347">
        <f t="shared" si="148"/>
        <v>0</v>
      </c>
      <c r="AG678" s="346">
        <f t="shared" si="149"/>
        <v>0</v>
      </c>
      <c r="AH678" s="350">
        <f t="shared" si="150"/>
        <v>0</v>
      </c>
      <c r="AI678" s="351">
        <f t="shared" si="151"/>
        <v>0</v>
      </c>
      <c r="AJ678" s="352">
        <f t="shared" si="152"/>
        <v>0</v>
      </c>
      <c r="AK678" s="349">
        <f>IF(AA678&gt;0,VLOOKUP(C678,'Reference Data 1'!$N$13:$O$17,2),0)</f>
        <v>0</v>
      </c>
      <c r="AL678" s="346">
        <f t="shared" si="153"/>
        <v>0</v>
      </c>
      <c r="AM678" s="353">
        <f t="shared" si="154"/>
        <v>0</v>
      </c>
      <c r="AN678" s="354">
        <f t="shared" si="155"/>
        <v>0</v>
      </c>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c r="BU678" s="23"/>
      <c r="BV678" s="23"/>
      <c r="BW678" s="23"/>
      <c r="BX678" s="23"/>
      <c r="BY678" s="23"/>
      <c r="BZ678" s="23"/>
      <c r="CA678" s="23"/>
      <c r="CB678" s="23"/>
      <c r="CC678" s="23"/>
      <c r="CD678" s="23"/>
      <c r="CE678" s="23"/>
      <c r="CF678" s="23"/>
      <c r="CG678" s="23"/>
      <c r="CH678" s="23"/>
      <c r="CI678" s="23"/>
      <c r="CJ678" s="23"/>
      <c r="CK678" s="23"/>
      <c r="CL678" s="23"/>
      <c r="CM678" s="23"/>
      <c r="CN678" s="23"/>
      <c r="CO678" s="23"/>
      <c r="CP678" s="23"/>
      <c r="CQ678" s="23"/>
      <c r="CR678" s="23"/>
      <c r="CS678" s="23"/>
      <c r="CT678" s="23"/>
      <c r="CU678" s="23"/>
      <c r="CV678" s="23"/>
      <c r="CW678" s="23"/>
      <c r="CX678" s="23"/>
      <c r="CY678" s="23"/>
      <c r="CZ678" s="23"/>
      <c r="DA678" s="23"/>
      <c r="DB678" s="23"/>
      <c r="DC678" s="23"/>
      <c r="DD678" s="23"/>
      <c r="DE678" s="23"/>
      <c r="DF678" s="23"/>
      <c r="DG678" s="23"/>
      <c r="DH678" s="23"/>
      <c r="DI678" s="23"/>
      <c r="DJ678" s="23"/>
      <c r="DK678" s="23"/>
      <c r="DL678" s="23"/>
      <c r="DM678" s="23"/>
      <c r="DN678" s="23"/>
      <c r="DO678" s="23"/>
      <c r="DP678" s="23"/>
      <c r="DQ678" s="23"/>
      <c r="DR678" s="23"/>
      <c r="DS678" s="23"/>
      <c r="DT678" s="23"/>
      <c r="DU678" s="23"/>
      <c r="DV678" s="23"/>
      <c r="DW678" s="23"/>
      <c r="DX678" s="23"/>
      <c r="DY678" s="23"/>
      <c r="DZ678" s="23"/>
      <c r="EA678" s="23"/>
      <c r="EB678" s="23"/>
      <c r="EC678" s="23"/>
      <c r="ED678" s="23"/>
      <c r="EE678" s="23"/>
      <c r="EF678" s="23"/>
      <c r="EG678" s="23"/>
      <c r="EH678" s="23"/>
      <c r="EI678" s="23"/>
      <c r="EJ678" s="23"/>
      <c r="EK678" s="23"/>
      <c r="EL678" s="23"/>
      <c r="EM678" s="23"/>
      <c r="EN678" s="23"/>
      <c r="EO678" s="23"/>
      <c r="EP678" s="23"/>
      <c r="EQ678" s="23"/>
      <c r="ER678" s="23"/>
      <c r="ES678" s="23"/>
      <c r="ET678" s="23"/>
      <c r="EU678" s="23"/>
      <c r="EV678" s="23"/>
      <c r="EW678" s="23"/>
      <c r="EX678" s="23"/>
      <c r="EY678" s="23"/>
      <c r="EZ678" s="23"/>
      <c r="FA678" s="23"/>
      <c r="FB678" s="23"/>
      <c r="FC678" s="23"/>
      <c r="FD678" s="23"/>
      <c r="FE678" s="23"/>
      <c r="FF678" s="23"/>
      <c r="FG678" s="23"/>
      <c r="FH678" s="23"/>
      <c r="FI678" s="23"/>
      <c r="FJ678" s="23"/>
      <c r="FK678" s="23"/>
      <c r="FL678" s="23"/>
      <c r="FM678" s="23"/>
      <c r="FN678" s="23"/>
      <c r="FO678" s="23"/>
      <c r="FP678" s="23"/>
      <c r="FQ678" s="23"/>
      <c r="FR678" s="23"/>
      <c r="FS678" s="23"/>
      <c r="FT678" s="23"/>
      <c r="FU678" s="23"/>
      <c r="FV678" s="23"/>
      <c r="FW678" s="23"/>
      <c r="FX678" s="23"/>
      <c r="FY678" s="23"/>
      <c r="FZ678" s="23"/>
      <c r="GA678" s="23"/>
      <c r="GB678" s="23"/>
      <c r="GC678" s="23"/>
      <c r="GD678" s="23"/>
      <c r="GE678" s="23"/>
      <c r="GF678" s="23"/>
      <c r="GG678" s="23"/>
      <c r="GH678" s="23"/>
      <c r="GI678" s="23"/>
      <c r="GJ678" s="23"/>
      <c r="GK678" s="23"/>
      <c r="GL678" s="23"/>
      <c r="GM678" s="23"/>
      <c r="GN678" s="23"/>
      <c r="GO678" s="23"/>
      <c r="GP678" s="23"/>
      <c r="GQ678" s="23"/>
      <c r="GR678" s="23"/>
      <c r="GS678" s="23"/>
      <c r="GT678" s="23"/>
      <c r="GU678" s="23"/>
      <c r="GV678" s="23"/>
      <c r="GW678" s="23"/>
      <c r="GX678" s="23"/>
      <c r="GY678" s="23"/>
      <c r="GZ678" s="23"/>
      <c r="HA678" s="23"/>
      <c r="HB678" s="23"/>
      <c r="HC678" s="23"/>
      <c r="HD678" s="23"/>
      <c r="HE678" s="23"/>
      <c r="HF678" s="23"/>
      <c r="HG678" s="23"/>
      <c r="HH678" s="23"/>
      <c r="HI678" s="23"/>
      <c r="HJ678" s="23"/>
      <c r="HK678" s="23"/>
    </row>
    <row r="679" spans="1:219" ht="13.9" customHeight="1">
      <c r="A679" s="392"/>
      <c r="B679" s="160"/>
      <c r="C679" s="161"/>
      <c r="D679" s="161"/>
      <c r="E679" s="255"/>
      <c r="F679" s="396">
        <v>0</v>
      </c>
      <c r="G679" s="181"/>
      <c r="H679" s="186"/>
      <c r="I679" s="162"/>
      <c r="J679" s="163"/>
      <c r="K679" s="164"/>
      <c r="L679" s="164"/>
      <c r="M679" s="187"/>
      <c r="N679" s="458"/>
      <c r="O679" s="463"/>
      <c r="P679" s="190"/>
      <c r="Q679" s="165"/>
      <c r="R679" s="166"/>
      <c r="S679" s="191"/>
      <c r="T679" s="195"/>
      <c r="U679" s="167"/>
      <c r="V679" s="196"/>
      <c r="W679" s="199">
        <f t="shared" si="142"/>
        <v>0</v>
      </c>
      <c r="X679" s="344">
        <f>IF(G679&gt;0,HLOOKUP(C679,'Utility Allowances'!$O$33:$S$34,2),0)</f>
        <v>0</v>
      </c>
      <c r="Y679" s="345">
        <f t="shared" si="143"/>
        <v>0</v>
      </c>
      <c r="Z679" s="168">
        <f t="shared" si="144"/>
        <v>0</v>
      </c>
      <c r="AA679" s="346">
        <f t="shared" si="145"/>
        <v>0</v>
      </c>
      <c r="AB679" s="344">
        <f>IF(Y679&gt;0,VLOOKUP($Y679,'Reference Data 2'!$B$7:$C$71,2),0)</f>
        <v>0</v>
      </c>
      <c r="AC679" s="347">
        <f t="shared" si="146"/>
        <v>0</v>
      </c>
      <c r="AD679" s="348">
        <f t="shared" si="147"/>
        <v>0</v>
      </c>
      <c r="AE679" s="349">
        <f>IF(Y679&gt;0,VLOOKUP($Y679,'Reference Data 2'!$B$9:$D$71,3),0)</f>
        <v>0</v>
      </c>
      <c r="AF679" s="347">
        <f t="shared" si="148"/>
        <v>0</v>
      </c>
      <c r="AG679" s="346">
        <f t="shared" si="149"/>
        <v>0</v>
      </c>
      <c r="AH679" s="350">
        <f t="shared" si="150"/>
        <v>0</v>
      </c>
      <c r="AI679" s="351">
        <f t="shared" si="151"/>
        <v>0</v>
      </c>
      <c r="AJ679" s="352">
        <f t="shared" si="152"/>
        <v>0</v>
      </c>
      <c r="AK679" s="349">
        <f>IF(AA679&gt;0,VLOOKUP(C679,'Reference Data 1'!$N$13:$O$17,2),0)</f>
        <v>0</v>
      </c>
      <c r="AL679" s="346">
        <f t="shared" si="153"/>
        <v>0</v>
      </c>
      <c r="AM679" s="353">
        <f t="shared" si="154"/>
        <v>0</v>
      </c>
      <c r="AN679" s="354">
        <f t="shared" si="155"/>
        <v>0</v>
      </c>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c r="BU679" s="23"/>
      <c r="BV679" s="23"/>
      <c r="BW679" s="23"/>
      <c r="BX679" s="23"/>
      <c r="BY679" s="23"/>
      <c r="BZ679" s="23"/>
      <c r="CA679" s="23"/>
      <c r="CB679" s="23"/>
      <c r="CC679" s="23"/>
      <c r="CD679" s="23"/>
      <c r="CE679" s="23"/>
      <c r="CF679" s="23"/>
      <c r="CG679" s="23"/>
      <c r="CH679" s="23"/>
      <c r="CI679" s="23"/>
      <c r="CJ679" s="23"/>
      <c r="CK679" s="23"/>
      <c r="CL679" s="23"/>
      <c r="CM679" s="23"/>
      <c r="CN679" s="23"/>
      <c r="CO679" s="23"/>
      <c r="CP679" s="23"/>
      <c r="CQ679" s="23"/>
      <c r="CR679" s="23"/>
      <c r="CS679" s="23"/>
      <c r="CT679" s="23"/>
      <c r="CU679" s="23"/>
      <c r="CV679" s="23"/>
      <c r="CW679" s="23"/>
      <c r="CX679" s="23"/>
      <c r="CY679" s="23"/>
      <c r="CZ679" s="23"/>
      <c r="DA679" s="23"/>
      <c r="DB679" s="23"/>
      <c r="DC679" s="23"/>
      <c r="DD679" s="23"/>
      <c r="DE679" s="23"/>
      <c r="DF679" s="23"/>
      <c r="DG679" s="23"/>
      <c r="DH679" s="23"/>
      <c r="DI679" s="23"/>
      <c r="DJ679" s="23"/>
      <c r="DK679" s="23"/>
      <c r="DL679" s="23"/>
      <c r="DM679" s="23"/>
      <c r="DN679" s="23"/>
      <c r="DO679" s="23"/>
      <c r="DP679" s="23"/>
      <c r="DQ679" s="23"/>
      <c r="DR679" s="23"/>
      <c r="DS679" s="23"/>
      <c r="DT679" s="23"/>
      <c r="DU679" s="23"/>
      <c r="DV679" s="23"/>
      <c r="DW679" s="23"/>
      <c r="DX679" s="23"/>
      <c r="DY679" s="23"/>
      <c r="DZ679" s="23"/>
      <c r="EA679" s="23"/>
      <c r="EB679" s="23"/>
      <c r="EC679" s="23"/>
      <c r="ED679" s="23"/>
      <c r="EE679" s="23"/>
      <c r="EF679" s="23"/>
      <c r="EG679" s="23"/>
      <c r="EH679" s="23"/>
      <c r="EI679" s="23"/>
      <c r="EJ679" s="23"/>
      <c r="EK679" s="23"/>
      <c r="EL679" s="23"/>
      <c r="EM679" s="23"/>
      <c r="EN679" s="23"/>
      <c r="EO679" s="23"/>
      <c r="EP679" s="23"/>
      <c r="EQ679" s="23"/>
      <c r="ER679" s="23"/>
      <c r="ES679" s="23"/>
      <c r="ET679" s="23"/>
      <c r="EU679" s="23"/>
      <c r="EV679" s="23"/>
      <c r="EW679" s="23"/>
      <c r="EX679" s="23"/>
      <c r="EY679" s="23"/>
      <c r="EZ679" s="23"/>
      <c r="FA679" s="23"/>
      <c r="FB679" s="23"/>
      <c r="FC679" s="23"/>
      <c r="FD679" s="23"/>
      <c r="FE679" s="23"/>
      <c r="FF679" s="23"/>
      <c r="FG679" s="23"/>
      <c r="FH679" s="23"/>
      <c r="FI679" s="23"/>
      <c r="FJ679" s="23"/>
      <c r="FK679" s="23"/>
      <c r="FL679" s="23"/>
      <c r="FM679" s="23"/>
      <c r="FN679" s="23"/>
      <c r="FO679" s="23"/>
      <c r="FP679" s="23"/>
      <c r="FQ679" s="23"/>
      <c r="FR679" s="23"/>
      <c r="FS679" s="23"/>
      <c r="FT679" s="23"/>
      <c r="FU679" s="23"/>
      <c r="FV679" s="23"/>
      <c r="FW679" s="23"/>
      <c r="FX679" s="23"/>
      <c r="FY679" s="23"/>
      <c r="FZ679" s="23"/>
      <c r="GA679" s="23"/>
      <c r="GB679" s="23"/>
      <c r="GC679" s="23"/>
      <c r="GD679" s="23"/>
      <c r="GE679" s="23"/>
      <c r="GF679" s="23"/>
      <c r="GG679" s="23"/>
      <c r="GH679" s="23"/>
      <c r="GI679" s="23"/>
      <c r="GJ679" s="23"/>
      <c r="GK679" s="23"/>
      <c r="GL679" s="23"/>
      <c r="GM679" s="23"/>
      <c r="GN679" s="23"/>
      <c r="GO679" s="23"/>
      <c r="GP679" s="23"/>
      <c r="GQ679" s="23"/>
      <c r="GR679" s="23"/>
      <c r="GS679" s="23"/>
      <c r="GT679" s="23"/>
      <c r="GU679" s="23"/>
      <c r="GV679" s="23"/>
      <c r="GW679" s="23"/>
      <c r="GX679" s="23"/>
      <c r="GY679" s="23"/>
      <c r="GZ679" s="23"/>
      <c r="HA679" s="23"/>
      <c r="HB679" s="23"/>
      <c r="HC679" s="23"/>
      <c r="HD679" s="23"/>
      <c r="HE679" s="23"/>
      <c r="HF679" s="23"/>
      <c r="HG679" s="23"/>
      <c r="HH679" s="23"/>
      <c r="HI679" s="23"/>
      <c r="HJ679" s="23"/>
      <c r="HK679" s="23"/>
    </row>
    <row r="680" spans="1:219" ht="13.9" customHeight="1">
      <c r="A680" s="392"/>
      <c r="B680" s="160"/>
      <c r="C680" s="161"/>
      <c r="D680" s="161"/>
      <c r="E680" s="255"/>
      <c r="F680" s="396">
        <v>0</v>
      </c>
      <c r="G680" s="181"/>
      <c r="H680" s="186"/>
      <c r="I680" s="162"/>
      <c r="J680" s="163"/>
      <c r="K680" s="164"/>
      <c r="L680" s="164"/>
      <c r="M680" s="187"/>
      <c r="N680" s="458"/>
      <c r="O680" s="463"/>
      <c r="P680" s="190"/>
      <c r="Q680" s="165"/>
      <c r="R680" s="166"/>
      <c r="S680" s="191"/>
      <c r="T680" s="195"/>
      <c r="U680" s="167"/>
      <c r="V680" s="196"/>
      <c r="W680" s="199">
        <f t="shared" si="142"/>
        <v>0</v>
      </c>
      <c r="X680" s="344">
        <f>IF(G680&gt;0,HLOOKUP(C680,'Utility Allowances'!$O$33:$S$34,2),0)</f>
        <v>0</v>
      </c>
      <c r="Y680" s="345">
        <f t="shared" si="143"/>
        <v>0</v>
      </c>
      <c r="Z680" s="168">
        <f t="shared" si="144"/>
        <v>0</v>
      </c>
      <c r="AA680" s="346">
        <f t="shared" si="145"/>
        <v>0</v>
      </c>
      <c r="AB680" s="344">
        <f>IF(Y680&gt;0,VLOOKUP($Y680,'Reference Data 2'!$B$7:$C$71,2),0)</f>
        <v>0</v>
      </c>
      <c r="AC680" s="347">
        <f t="shared" si="146"/>
        <v>0</v>
      </c>
      <c r="AD680" s="348">
        <f t="shared" si="147"/>
        <v>0</v>
      </c>
      <c r="AE680" s="349">
        <f>IF(Y680&gt;0,VLOOKUP($Y680,'Reference Data 2'!$B$9:$D$71,3),0)</f>
        <v>0</v>
      </c>
      <c r="AF680" s="347">
        <f t="shared" si="148"/>
        <v>0</v>
      </c>
      <c r="AG680" s="346">
        <f t="shared" si="149"/>
        <v>0</v>
      </c>
      <c r="AH680" s="350">
        <f t="shared" si="150"/>
        <v>0</v>
      </c>
      <c r="AI680" s="351">
        <f t="shared" si="151"/>
        <v>0</v>
      </c>
      <c r="AJ680" s="352">
        <f t="shared" si="152"/>
        <v>0</v>
      </c>
      <c r="AK680" s="349">
        <f>IF(AA680&gt;0,VLOOKUP(C680,'Reference Data 1'!$N$13:$O$17,2),0)</f>
        <v>0</v>
      </c>
      <c r="AL680" s="346">
        <f t="shared" si="153"/>
        <v>0</v>
      </c>
      <c r="AM680" s="353">
        <f t="shared" si="154"/>
        <v>0</v>
      </c>
      <c r="AN680" s="354">
        <f t="shared" si="155"/>
        <v>0</v>
      </c>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c r="DK680" s="23"/>
      <c r="DL680" s="23"/>
      <c r="DM680" s="23"/>
      <c r="DN680" s="23"/>
      <c r="DO680" s="23"/>
      <c r="DP680" s="23"/>
      <c r="DQ680" s="23"/>
      <c r="DR680" s="23"/>
      <c r="DS680" s="23"/>
      <c r="DT680" s="23"/>
      <c r="DU680" s="23"/>
      <c r="DV680" s="23"/>
      <c r="DW680" s="23"/>
      <c r="DX680" s="23"/>
      <c r="DY680" s="23"/>
      <c r="DZ680" s="23"/>
      <c r="EA680" s="23"/>
      <c r="EB680" s="23"/>
      <c r="EC680" s="23"/>
      <c r="ED680" s="23"/>
      <c r="EE680" s="23"/>
      <c r="EF680" s="23"/>
      <c r="EG680" s="23"/>
      <c r="EH680" s="23"/>
      <c r="EI680" s="23"/>
      <c r="EJ680" s="23"/>
      <c r="EK680" s="23"/>
      <c r="EL680" s="23"/>
      <c r="EM680" s="23"/>
      <c r="EN680" s="23"/>
      <c r="EO680" s="23"/>
      <c r="EP680" s="23"/>
      <c r="EQ680" s="23"/>
      <c r="ER680" s="23"/>
      <c r="ES680" s="23"/>
      <c r="ET680" s="23"/>
      <c r="EU680" s="23"/>
      <c r="EV680" s="23"/>
      <c r="EW680" s="23"/>
      <c r="EX680" s="23"/>
      <c r="EY680" s="23"/>
      <c r="EZ680" s="23"/>
      <c r="FA680" s="23"/>
      <c r="FB680" s="23"/>
      <c r="FC680" s="23"/>
      <c r="FD680" s="23"/>
      <c r="FE680" s="23"/>
      <c r="FF680" s="23"/>
      <c r="FG680" s="23"/>
      <c r="FH680" s="23"/>
      <c r="FI680" s="23"/>
      <c r="FJ680" s="23"/>
      <c r="FK680" s="23"/>
      <c r="FL680" s="23"/>
      <c r="FM680" s="23"/>
      <c r="FN680" s="23"/>
      <c r="FO680" s="23"/>
      <c r="FP680" s="23"/>
      <c r="FQ680" s="23"/>
      <c r="FR680" s="23"/>
      <c r="FS680" s="23"/>
      <c r="FT680" s="23"/>
      <c r="FU680" s="23"/>
      <c r="FV680" s="23"/>
      <c r="FW680" s="23"/>
      <c r="FX680" s="23"/>
      <c r="FY680" s="23"/>
      <c r="FZ680" s="23"/>
      <c r="GA680" s="23"/>
      <c r="GB680" s="23"/>
      <c r="GC680" s="23"/>
      <c r="GD680" s="23"/>
      <c r="GE680" s="23"/>
      <c r="GF680" s="23"/>
      <c r="GG680" s="23"/>
      <c r="GH680" s="23"/>
      <c r="GI680" s="23"/>
      <c r="GJ680" s="23"/>
      <c r="GK680" s="23"/>
      <c r="GL680" s="23"/>
      <c r="GM680" s="23"/>
      <c r="GN680" s="23"/>
      <c r="GO680" s="23"/>
      <c r="GP680" s="23"/>
      <c r="GQ680" s="23"/>
      <c r="GR680" s="23"/>
      <c r="GS680" s="23"/>
      <c r="GT680" s="23"/>
      <c r="GU680" s="23"/>
      <c r="GV680" s="23"/>
      <c r="GW680" s="23"/>
      <c r="GX680" s="23"/>
      <c r="GY680" s="23"/>
      <c r="GZ680" s="23"/>
      <c r="HA680" s="23"/>
      <c r="HB680" s="23"/>
      <c r="HC680" s="23"/>
      <c r="HD680" s="23"/>
      <c r="HE680" s="23"/>
      <c r="HF680" s="23"/>
      <c r="HG680" s="23"/>
      <c r="HH680" s="23"/>
      <c r="HI680" s="23"/>
      <c r="HJ680" s="23"/>
      <c r="HK680" s="23"/>
    </row>
    <row r="681" spans="1:219" ht="13.9" customHeight="1">
      <c r="A681" s="392"/>
      <c r="B681" s="160"/>
      <c r="C681" s="161"/>
      <c r="D681" s="161"/>
      <c r="E681" s="255"/>
      <c r="F681" s="396">
        <v>0</v>
      </c>
      <c r="G681" s="181"/>
      <c r="H681" s="186"/>
      <c r="I681" s="162"/>
      <c r="J681" s="163"/>
      <c r="K681" s="164"/>
      <c r="L681" s="164"/>
      <c r="M681" s="187"/>
      <c r="N681" s="458"/>
      <c r="O681" s="463"/>
      <c r="P681" s="190"/>
      <c r="Q681" s="165"/>
      <c r="R681" s="166"/>
      <c r="S681" s="191"/>
      <c r="T681" s="195"/>
      <c r="U681" s="167"/>
      <c r="V681" s="196"/>
      <c r="W681" s="199">
        <f t="shared" si="142"/>
        <v>0</v>
      </c>
      <c r="X681" s="344">
        <f>IF(G681&gt;0,HLOOKUP(C681,'Utility Allowances'!$O$33:$S$34,2),0)</f>
        <v>0</v>
      </c>
      <c r="Y681" s="345">
        <f t="shared" si="143"/>
        <v>0</v>
      </c>
      <c r="Z681" s="168">
        <f t="shared" si="144"/>
        <v>0</v>
      </c>
      <c r="AA681" s="346">
        <f t="shared" si="145"/>
        <v>0</v>
      </c>
      <c r="AB681" s="344">
        <f>IF(Y681&gt;0,VLOOKUP($Y681,'Reference Data 2'!$B$7:$C$71,2),0)</f>
        <v>0</v>
      </c>
      <c r="AC681" s="347">
        <f t="shared" si="146"/>
        <v>0</v>
      </c>
      <c r="AD681" s="348">
        <f t="shared" si="147"/>
        <v>0</v>
      </c>
      <c r="AE681" s="349">
        <f>IF(Y681&gt;0,VLOOKUP($Y681,'Reference Data 2'!$B$9:$D$71,3),0)</f>
        <v>0</v>
      </c>
      <c r="AF681" s="347">
        <f t="shared" si="148"/>
        <v>0</v>
      </c>
      <c r="AG681" s="346">
        <f t="shared" si="149"/>
        <v>0</v>
      </c>
      <c r="AH681" s="350">
        <f t="shared" si="150"/>
        <v>0</v>
      </c>
      <c r="AI681" s="351">
        <f t="shared" si="151"/>
        <v>0</v>
      </c>
      <c r="AJ681" s="352">
        <f t="shared" si="152"/>
        <v>0</v>
      </c>
      <c r="AK681" s="349">
        <f>IF(AA681&gt;0,VLOOKUP(C681,'Reference Data 1'!$N$13:$O$17,2),0)</f>
        <v>0</v>
      </c>
      <c r="AL681" s="346">
        <f t="shared" si="153"/>
        <v>0</v>
      </c>
      <c r="AM681" s="353">
        <f t="shared" si="154"/>
        <v>0</v>
      </c>
      <c r="AN681" s="354">
        <f t="shared" si="155"/>
        <v>0</v>
      </c>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c r="BU681" s="23"/>
      <c r="BV681" s="23"/>
      <c r="BW681" s="23"/>
      <c r="BX681" s="23"/>
      <c r="BY681" s="23"/>
      <c r="BZ681" s="23"/>
      <c r="CA681" s="23"/>
      <c r="CB681" s="23"/>
      <c r="CC681" s="23"/>
      <c r="CD681" s="23"/>
      <c r="CE681" s="23"/>
      <c r="CF681" s="23"/>
      <c r="CG681" s="23"/>
      <c r="CH681" s="23"/>
      <c r="CI681" s="23"/>
      <c r="CJ681" s="23"/>
      <c r="CK681" s="23"/>
      <c r="CL681" s="23"/>
      <c r="CM681" s="23"/>
      <c r="CN681" s="23"/>
      <c r="CO681" s="23"/>
      <c r="CP681" s="23"/>
      <c r="CQ681" s="23"/>
      <c r="CR681" s="23"/>
      <c r="CS681" s="23"/>
      <c r="CT681" s="23"/>
      <c r="CU681" s="23"/>
      <c r="CV681" s="23"/>
      <c r="CW681" s="23"/>
      <c r="CX681" s="23"/>
      <c r="CY681" s="23"/>
      <c r="CZ681" s="23"/>
      <c r="DA681" s="23"/>
      <c r="DB681" s="23"/>
      <c r="DC681" s="23"/>
      <c r="DD681" s="23"/>
      <c r="DE681" s="23"/>
      <c r="DF681" s="23"/>
      <c r="DG681" s="23"/>
      <c r="DH681" s="23"/>
      <c r="DI681" s="23"/>
      <c r="DJ681" s="23"/>
      <c r="DK681" s="23"/>
      <c r="DL681" s="23"/>
      <c r="DM681" s="23"/>
      <c r="DN681" s="23"/>
      <c r="DO681" s="23"/>
      <c r="DP681" s="23"/>
      <c r="DQ681" s="23"/>
      <c r="DR681" s="23"/>
      <c r="DS681" s="23"/>
      <c r="DT681" s="23"/>
      <c r="DU681" s="23"/>
      <c r="DV681" s="23"/>
      <c r="DW681" s="23"/>
      <c r="DX681" s="23"/>
      <c r="DY681" s="23"/>
      <c r="DZ681" s="23"/>
      <c r="EA681" s="23"/>
      <c r="EB681" s="23"/>
      <c r="EC681" s="23"/>
      <c r="ED681" s="23"/>
      <c r="EE681" s="23"/>
      <c r="EF681" s="23"/>
      <c r="EG681" s="23"/>
      <c r="EH681" s="23"/>
      <c r="EI681" s="23"/>
      <c r="EJ681" s="23"/>
      <c r="EK681" s="23"/>
      <c r="EL681" s="23"/>
      <c r="EM681" s="23"/>
      <c r="EN681" s="23"/>
      <c r="EO681" s="23"/>
      <c r="EP681" s="23"/>
      <c r="EQ681" s="23"/>
      <c r="ER681" s="23"/>
      <c r="ES681" s="23"/>
      <c r="ET681" s="23"/>
      <c r="EU681" s="23"/>
      <c r="EV681" s="23"/>
      <c r="EW681" s="23"/>
      <c r="EX681" s="23"/>
      <c r="EY681" s="23"/>
      <c r="EZ681" s="23"/>
      <c r="FA681" s="23"/>
      <c r="FB681" s="23"/>
      <c r="FC681" s="23"/>
      <c r="FD681" s="23"/>
      <c r="FE681" s="23"/>
      <c r="FF681" s="23"/>
      <c r="FG681" s="23"/>
      <c r="FH681" s="23"/>
      <c r="FI681" s="23"/>
      <c r="FJ681" s="23"/>
      <c r="FK681" s="23"/>
      <c r="FL681" s="23"/>
      <c r="FM681" s="23"/>
      <c r="FN681" s="23"/>
      <c r="FO681" s="23"/>
      <c r="FP681" s="23"/>
      <c r="FQ681" s="23"/>
      <c r="FR681" s="23"/>
      <c r="FS681" s="23"/>
      <c r="FT681" s="23"/>
      <c r="FU681" s="23"/>
      <c r="FV681" s="23"/>
      <c r="FW681" s="23"/>
      <c r="FX681" s="23"/>
      <c r="FY681" s="23"/>
      <c r="FZ681" s="23"/>
      <c r="GA681" s="23"/>
      <c r="GB681" s="23"/>
      <c r="GC681" s="23"/>
      <c r="GD681" s="23"/>
      <c r="GE681" s="23"/>
      <c r="GF681" s="23"/>
      <c r="GG681" s="23"/>
      <c r="GH681" s="23"/>
      <c r="GI681" s="23"/>
      <c r="GJ681" s="23"/>
      <c r="GK681" s="23"/>
      <c r="GL681" s="23"/>
      <c r="GM681" s="23"/>
      <c r="GN681" s="23"/>
      <c r="GO681" s="23"/>
      <c r="GP681" s="23"/>
      <c r="GQ681" s="23"/>
      <c r="GR681" s="23"/>
      <c r="GS681" s="23"/>
      <c r="GT681" s="23"/>
      <c r="GU681" s="23"/>
      <c r="GV681" s="23"/>
      <c r="GW681" s="23"/>
      <c r="GX681" s="23"/>
      <c r="GY681" s="23"/>
      <c r="GZ681" s="23"/>
      <c r="HA681" s="23"/>
      <c r="HB681" s="23"/>
      <c r="HC681" s="23"/>
      <c r="HD681" s="23"/>
      <c r="HE681" s="23"/>
      <c r="HF681" s="23"/>
      <c r="HG681" s="23"/>
      <c r="HH681" s="23"/>
      <c r="HI681" s="23"/>
      <c r="HJ681" s="23"/>
      <c r="HK681" s="23"/>
    </row>
    <row r="682" spans="1:219" ht="13.9" customHeight="1">
      <c r="A682" s="392"/>
      <c r="B682" s="160"/>
      <c r="C682" s="161"/>
      <c r="D682" s="161"/>
      <c r="E682" s="255"/>
      <c r="F682" s="396">
        <v>0</v>
      </c>
      <c r="G682" s="181"/>
      <c r="H682" s="186"/>
      <c r="I682" s="162"/>
      <c r="J682" s="163"/>
      <c r="K682" s="164"/>
      <c r="L682" s="164"/>
      <c r="M682" s="187"/>
      <c r="N682" s="458"/>
      <c r="O682" s="463"/>
      <c r="P682" s="190"/>
      <c r="Q682" s="165"/>
      <c r="R682" s="166"/>
      <c r="S682" s="191"/>
      <c r="T682" s="195"/>
      <c r="U682" s="167"/>
      <c r="V682" s="196"/>
      <c r="W682" s="199">
        <f t="shared" si="142"/>
        <v>0</v>
      </c>
      <c r="X682" s="344">
        <f>IF(G682&gt;0,HLOOKUP(C682,'Utility Allowances'!$O$33:$S$34,2),0)</f>
        <v>0</v>
      </c>
      <c r="Y682" s="345">
        <f t="shared" si="143"/>
        <v>0</v>
      </c>
      <c r="Z682" s="168">
        <f t="shared" si="144"/>
        <v>0</v>
      </c>
      <c r="AA682" s="346">
        <f t="shared" si="145"/>
        <v>0</v>
      </c>
      <c r="AB682" s="344">
        <f>IF(Y682&gt;0,VLOOKUP($Y682,'Reference Data 2'!$B$7:$C$71,2),0)</f>
        <v>0</v>
      </c>
      <c r="AC682" s="347">
        <f t="shared" si="146"/>
        <v>0</v>
      </c>
      <c r="AD682" s="348">
        <f t="shared" si="147"/>
        <v>0</v>
      </c>
      <c r="AE682" s="349">
        <f>IF(Y682&gt;0,VLOOKUP($Y682,'Reference Data 2'!$B$9:$D$71,3),0)</f>
        <v>0</v>
      </c>
      <c r="AF682" s="347">
        <f t="shared" si="148"/>
        <v>0</v>
      </c>
      <c r="AG682" s="346">
        <f t="shared" si="149"/>
        <v>0</v>
      </c>
      <c r="AH682" s="350">
        <f t="shared" si="150"/>
        <v>0</v>
      </c>
      <c r="AI682" s="351">
        <f t="shared" si="151"/>
        <v>0</v>
      </c>
      <c r="AJ682" s="352">
        <f t="shared" si="152"/>
        <v>0</v>
      </c>
      <c r="AK682" s="349">
        <f>IF(AA682&gt;0,VLOOKUP(C682,'Reference Data 1'!$N$13:$O$17,2),0)</f>
        <v>0</v>
      </c>
      <c r="AL682" s="346">
        <f t="shared" si="153"/>
        <v>0</v>
      </c>
      <c r="AM682" s="353">
        <f t="shared" si="154"/>
        <v>0</v>
      </c>
      <c r="AN682" s="354">
        <f t="shared" si="155"/>
        <v>0</v>
      </c>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c r="DN682" s="23"/>
      <c r="DO682" s="23"/>
      <c r="DP682" s="23"/>
      <c r="DQ682" s="23"/>
      <c r="DR682" s="23"/>
      <c r="DS682" s="23"/>
      <c r="DT682" s="23"/>
      <c r="DU682" s="23"/>
      <c r="DV682" s="23"/>
      <c r="DW682" s="23"/>
      <c r="DX682" s="23"/>
      <c r="DY682" s="23"/>
      <c r="DZ682" s="23"/>
      <c r="EA682" s="23"/>
      <c r="EB682" s="23"/>
      <c r="EC682" s="23"/>
      <c r="ED682" s="23"/>
      <c r="EE682" s="23"/>
      <c r="EF682" s="23"/>
      <c r="EG682" s="23"/>
      <c r="EH682" s="23"/>
      <c r="EI682" s="23"/>
      <c r="EJ682" s="23"/>
      <c r="EK682" s="23"/>
      <c r="EL682" s="23"/>
      <c r="EM682" s="23"/>
      <c r="EN682" s="23"/>
      <c r="EO682" s="23"/>
      <c r="EP682" s="23"/>
      <c r="EQ682" s="23"/>
      <c r="ER682" s="23"/>
      <c r="ES682" s="23"/>
      <c r="ET682" s="23"/>
      <c r="EU682" s="23"/>
      <c r="EV682" s="23"/>
      <c r="EW682" s="23"/>
      <c r="EX682" s="23"/>
      <c r="EY682" s="23"/>
      <c r="EZ682" s="23"/>
      <c r="FA682" s="23"/>
      <c r="FB682" s="23"/>
      <c r="FC682" s="23"/>
      <c r="FD682" s="23"/>
      <c r="FE682" s="23"/>
      <c r="FF682" s="23"/>
      <c r="FG682" s="23"/>
      <c r="FH682" s="23"/>
      <c r="FI682" s="23"/>
      <c r="FJ682" s="23"/>
      <c r="FK682" s="23"/>
      <c r="FL682" s="23"/>
      <c r="FM682" s="23"/>
      <c r="FN682" s="23"/>
      <c r="FO682" s="23"/>
      <c r="FP682" s="23"/>
      <c r="FQ682" s="23"/>
      <c r="FR682" s="23"/>
      <c r="FS682" s="23"/>
      <c r="FT682" s="23"/>
      <c r="FU682" s="23"/>
      <c r="FV682" s="23"/>
      <c r="FW682" s="23"/>
      <c r="FX682" s="23"/>
      <c r="FY682" s="23"/>
      <c r="FZ682" s="23"/>
      <c r="GA682" s="23"/>
      <c r="GB682" s="23"/>
      <c r="GC682" s="23"/>
      <c r="GD682" s="23"/>
      <c r="GE682" s="23"/>
      <c r="GF682" s="23"/>
      <c r="GG682" s="23"/>
      <c r="GH682" s="23"/>
      <c r="GI682" s="23"/>
      <c r="GJ682" s="23"/>
      <c r="GK682" s="23"/>
      <c r="GL682" s="23"/>
      <c r="GM682" s="23"/>
      <c r="GN682" s="23"/>
      <c r="GO682" s="23"/>
      <c r="GP682" s="23"/>
      <c r="GQ682" s="23"/>
      <c r="GR682" s="23"/>
      <c r="GS682" s="23"/>
      <c r="GT682" s="23"/>
      <c r="GU682" s="23"/>
      <c r="GV682" s="23"/>
      <c r="GW682" s="23"/>
      <c r="GX682" s="23"/>
      <c r="GY682" s="23"/>
      <c r="GZ682" s="23"/>
      <c r="HA682" s="23"/>
      <c r="HB682" s="23"/>
      <c r="HC682" s="23"/>
      <c r="HD682" s="23"/>
      <c r="HE682" s="23"/>
      <c r="HF682" s="23"/>
      <c r="HG682" s="23"/>
      <c r="HH682" s="23"/>
      <c r="HI682" s="23"/>
      <c r="HJ682" s="23"/>
      <c r="HK682" s="23"/>
    </row>
    <row r="683" spans="1:219" ht="13.9" customHeight="1">
      <c r="A683" s="392"/>
      <c r="B683" s="160"/>
      <c r="C683" s="161"/>
      <c r="D683" s="161"/>
      <c r="E683" s="255"/>
      <c r="F683" s="396">
        <v>0</v>
      </c>
      <c r="G683" s="181"/>
      <c r="H683" s="186"/>
      <c r="I683" s="162"/>
      <c r="J683" s="163"/>
      <c r="K683" s="164"/>
      <c r="L683" s="164"/>
      <c r="M683" s="187"/>
      <c r="N683" s="458"/>
      <c r="O683" s="463"/>
      <c r="P683" s="190"/>
      <c r="Q683" s="165"/>
      <c r="R683" s="166"/>
      <c r="S683" s="191"/>
      <c r="T683" s="195"/>
      <c r="U683" s="167"/>
      <c r="V683" s="196"/>
      <c r="W683" s="199">
        <f t="shared" si="142"/>
        <v>0</v>
      </c>
      <c r="X683" s="344">
        <f>IF(G683&gt;0,HLOOKUP(C683,'Utility Allowances'!$O$33:$S$34,2),0)</f>
        <v>0</v>
      </c>
      <c r="Y683" s="345">
        <f t="shared" si="143"/>
        <v>0</v>
      </c>
      <c r="Z683" s="168">
        <f t="shared" si="144"/>
        <v>0</v>
      </c>
      <c r="AA683" s="346">
        <f t="shared" si="145"/>
        <v>0</v>
      </c>
      <c r="AB683" s="344">
        <f>IF(Y683&gt;0,VLOOKUP($Y683,'Reference Data 2'!$B$7:$C$71,2),0)</f>
        <v>0</v>
      </c>
      <c r="AC683" s="347">
        <f t="shared" si="146"/>
        <v>0</v>
      </c>
      <c r="AD683" s="348">
        <f t="shared" si="147"/>
        <v>0</v>
      </c>
      <c r="AE683" s="349">
        <f>IF(Y683&gt;0,VLOOKUP($Y683,'Reference Data 2'!$B$9:$D$71,3),0)</f>
        <v>0</v>
      </c>
      <c r="AF683" s="347">
        <f t="shared" si="148"/>
        <v>0</v>
      </c>
      <c r="AG683" s="346">
        <f t="shared" si="149"/>
        <v>0</v>
      </c>
      <c r="AH683" s="350">
        <f t="shared" si="150"/>
        <v>0</v>
      </c>
      <c r="AI683" s="351">
        <f t="shared" si="151"/>
        <v>0</v>
      </c>
      <c r="AJ683" s="352">
        <f t="shared" si="152"/>
        <v>0</v>
      </c>
      <c r="AK683" s="349">
        <f>IF(AA683&gt;0,VLOOKUP(C683,'Reference Data 1'!$N$13:$O$17,2),0)</f>
        <v>0</v>
      </c>
      <c r="AL683" s="346">
        <f t="shared" si="153"/>
        <v>0</v>
      </c>
      <c r="AM683" s="353">
        <f t="shared" si="154"/>
        <v>0</v>
      </c>
      <c r="AN683" s="354">
        <f t="shared" si="155"/>
        <v>0</v>
      </c>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c r="BU683" s="23"/>
      <c r="BV683" s="23"/>
      <c r="BW683" s="23"/>
      <c r="BX683" s="23"/>
      <c r="BY683" s="23"/>
      <c r="BZ683" s="23"/>
      <c r="CA683" s="23"/>
      <c r="CB683" s="23"/>
      <c r="CC683" s="23"/>
      <c r="CD683" s="23"/>
      <c r="CE683" s="23"/>
      <c r="CF683" s="23"/>
      <c r="CG683" s="23"/>
      <c r="CH683" s="23"/>
      <c r="CI683" s="23"/>
      <c r="CJ683" s="23"/>
      <c r="CK683" s="23"/>
      <c r="CL683" s="23"/>
      <c r="CM683" s="23"/>
      <c r="CN683" s="23"/>
      <c r="CO683" s="23"/>
      <c r="CP683" s="23"/>
      <c r="CQ683" s="23"/>
      <c r="CR683" s="23"/>
      <c r="CS683" s="23"/>
      <c r="CT683" s="23"/>
      <c r="CU683" s="23"/>
      <c r="CV683" s="23"/>
      <c r="CW683" s="23"/>
      <c r="CX683" s="23"/>
      <c r="CY683" s="23"/>
      <c r="CZ683" s="23"/>
      <c r="DA683" s="23"/>
      <c r="DB683" s="23"/>
      <c r="DC683" s="23"/>
      <c r="DD683" s="23"/>
      <c r="DE683" s="23"/>
      <c r="DF683" s="23"/>
      <c r="DG683" s="23"/>
      <c r="DH683" s="23"/>
      <c r="DI683" s="23"/>
      <c r="DJ683" s="23"/>
      <c r="DK683" s="23"/>
      <c r="DL683" s="23"/>
      <c r="DM683" s="23"/>
      <c r="DN683" s="23"/>
      <c r="DO683" s="23"/>
      <c r="DP683" s="23"/>
      <c r="DQ683" s="23"/>
      <c r="DR683" s="23"/>
      <c r="DS683" s="23"/>
      <c r="DT683" s="23"/>
      <c r="DU683" s="23"/>
      <c r="DV683" s="23"/>
      <c r="DW683" s="23"/>
      <c r="DX683" s="23"/>
      <c r="DY683" s="23"/>
      <c r="DZ683" s="23"/>
      <c r="EA683" s="23"/>
      <c r="EB683" s="23"/>
      <c r="EC683" s="23"/>
      <c r="ED683" s="23"/>
      <c r="EE683" s="23"/>
      <c r="EF683" s="23"/>
      <c r="EG683" s="23"/>
      <c r="EH683" s="23"/>
      <c r="EI683" s="23"/>
      <c r="EJ683" s="23"/>
      <c r="EK683" s="23"/>
      <c r="EL683" s="23"/>
      <c r="EM683" s="23"/>
      <c r="EN683" s="23"/>
      <c r="EO683" s="23"/>
      <c r="EP683" s="23"/>
      <c r="EQ683" s="23"/>
      <c r="ER683" s="23"/>
      <c r="ES683" s="23"/>
      <c r="ET683" s="23"/>
      <c r="EU683" s="23"/>
      <c r="EV683" s="23"/>
      <c r="EW683" s="23"/>
      <c r="EX683" s="23"/>
      <c r="EY683" s="23"/>
      <c r="EZ683" s="23"/>
      <c r="FA683" s="23"/>
      <c r="FB683" s="23"/>
      <c r="FC683" s="23"/>
      <c r="FD683" s="23"/>
      <c r="FE683" s="23"/>
      <c r="FF683" s="23"/>
      <c r="FG683" s="23"/>
      <c r="FH683" s="23"/>
      <c r="FI683" s="23"/>
      <c r="FJ683" s="23"/>
      <c r="FK683" s="23"/>
      <c r="FL683" s="23"/>
      <c r="FM683" s="23"/>
      <c r="FN683" s="23"/>
      <c r="FO683" s="23"/>
      <c r="FP683" s="23"/>
      <c r="FQ683" s="23"/>
      <c r="FR683" s="23"/>
      <c r="FS683" s="23"/>
      <c r="FT683" s="23"/>
      <c r="FU683" s="23"/>
      <c r="FV683" s="23"/>
      <c r="FW683" s="23"/>
      <c r="FX683" s="23"/>
      <c r="FY683" s="23"/>
      <c r="FZ683" s="23"/>
      <c r="GA683" s="23"/>
      <c r="GB683" s="23"/>
      <c r="GC683" s="23"/>
      <c r="GD683" s="23"/>
      <c r="GE683" s="23"/>
      <c r="GF683" s="23"/>
      <c r="GG683" s="23"/>
      <c r="GH683" s="23"/>
      <c r="GI683" s="23"/>
      <c r="GJ683" s="23"/>
      <c r="GK683" s="23"/>
      <c r="GL683" s="23"/>
      <c r="GM683" s="23"/>
      <c r="GN683" s="23"/>
      <c r="GO683" s="23"/>
      <c r="GP683" s="23"/>
      <c r="GQ683" s="23"/>
      <c r="GR683" s="23"/>
      <c r="GS683" s="23"/>
      <c r="GT683" s="23"/>
      <c r="GU683" s="23"/>
      <c r="GV683" s="23"/>
      <c r="GW683" s="23"/>
      <c r="GX683" s="23"/>
      <c r="GY683" s="23"/>
      <c r="GZ683" s="23"/>
      <c r="HA683" s="23"/>
      <c r="HB683" s="23"/>
      <c r="HC683" s="23"/>
      <c r="HD683" s="23"/>
      <c r="HE683" s="23"/>
      <c r="HF683" s="23"/>
      <c r="HG683" s="23"/>
      <c r="HH683" s="23"/>
      <c r="HI683" s="23"/>
      <c r="HJ683" s="23"/>
      <c r="HK683" s="23"/>
    </row>
    <row r="684" spans="1:219" ht="13.9" customHeight="1">
      <c r="A684" s="392"/>
      <c r="B684" s="160"/>
      <c r="C684" s="161"/>
      <c r="D684" s="161"/>
      <c r="E684" s="255"/>
      <c r="F684" s="396">
        <v>0</v>
      </c>
      <c r="G684" s="181"/>
      <c r="H684" s="186"/>
      <c r="I684" s="162"/>
      <c r="J684" s="163"/>
      <c r="K684" s="164"/>
      <c r="L684" s="164"/>
      <c r="M684" s="187"/>
      <c r="N684" s="458"/>
      <c r="O684" s="463"/>
      <c r="P684" s="190"/>
      <c r="Q684" s="165"/>
      <c r="R684" s="166"/>
      <c r="S684" s="191"/>
      <c r="T684" s="195"/>
      <c r="U684" s="167"/>
      <c r="V684" s="196"/>
      <c r="W684" s="199">
        <f t="shared" si="142"/>
        <v>0</v>
      </c>
      <c r="X684" s="344">
        <f>IF(G684&gt;0,HLOOKUP(C684,'Utility Allowances'!$O$33:$S$34,2),0)</f>
        <v>0</v>
      </c>
      <c r="Y684" s="345">
        <f t="shared" si="143"/>
        <v>0</v>
      </c>
      <c r="Z684" s="168">
        <f t="shared" si="144"/>
        <v>0</v>
      </c>
      <c r="AA684" s="346">
        <f t="shared" si="145"/>
        <v>0</v>
      </c>
      <c r="AB684" s="344">
        <f>IF(Y684&gt;0,VLOOKUP($Y684,'Reference Data 2'!$B$7:$C$71,2),0)</f>
        <v>0</v>
      </c>
      <c r="AC684" s="347">
        <f t="shared" si="146"/>
        <v>0</v>
      </c>
      <c r="AD684" s="348">
        <f t="shared" si="147"/>
        <v>0</v>
      </c>
      <c r="AE684" s="349">
        <f>IF(Y684&gt;0,VLOOKUP($Y684,'Reference Data 2'!$B$9:$D$71,3),0)</f>
        <v>0</v>
      </c>
      <c r="AF684" s="347">
        <f t="shared" si="148"/>
        <v>0</v>
      </c>
      <c r="AG684" s="346">
        <f t="shared" si="149"/>
        <v>0</v>
      </c>
      <c r="AH684" s="350">
        <f t="shared" si="150"/>
        <v>0</v>
      </c>
      <c r="AI684" s="351">
        <f t="shared" si="151"/>
        <v>0</v>
      </c>
      <c r="AJ684" s="352">
        <f t="shared" si="152"/>
        <v>0</v>
      </c>
      <c r="AK684" s="349">
        <f>IF(AA684&gt;0,VLOOKUP(C684,'Reference Data 1'!$N$13:$O$17,2),0)</f>
        <v>0</v>
      </c>
      <c r="AL684" s="346">
        <f t="shared" si="153"/>
        <v>0</v>
      </c>
      <c r="AM684" s="353">
        <f t="shared" si="154"/>
        <v>0</v>
      </c>
      <c r="AN684" s="354">
        <f t="shared" si="155"/>
        <v>0</v>
      </c>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c r="DN684" s="23"/>
      <c r="DO684" s="23"/>
      <c r="DP684" s="23"/>
      <c r="DQ684" s="23"/>
      <c r="DR684" s="23"/>
      <c r="DS684" s="23"/>
      <c r="DT684" s="23"/>
      <c r="DU684" s="23"/>
      <c r="DV684" s="23"/>
      <c r="DW684" s="23"/>
      <c r="DX684" s="23"/>
      <c r="DY684" s="23"/>
      <c r="DZ684" s="23"/>
      <c r="EA684" s="23"/>
      <c r="EB684" s="23"/>
      <c r="EC684" s="23"/>
      <c r="ED684" s="23"/>
      <c r="EE684" s="23"/>
      <c r="EF684" s="23"/>
      <c r="EG684" s="23"/>
      <c r="EH684" s="23"/>
      <c r="EI684" s="23"/>
      <c r="EJ684" s="23"/>
      <c r="EK684" s="23"/>
      <c r="EL684" s="23"/>
      <c r="EM684" s="23"/>
      <c r="EN684" s="23"/>
      <c r="EO684" s="23"/>
      <c r="EP684" s="23"/>
      <c r="EQ684" s="23"/>
      <c r="ER684" s="23"/>
      <c r="ES684" s="23"/>
      <c r="ET684" s="23"/>
      <c r="EU684" s="23"/>
      <c r="EV684" s="23"/>
      <c r="EW684" s="23"/>
      <c r="EX684" s="23"/>
      <c r="EY684" s="23"/>
      <c r="EZ684" s="23"/>
      <c r="FA684" s="23"/>
      <c r="FB684" s="23"/>
      <c r="FC684" s="23"/>
      <c r="FD684" s="23"/>
      <c r="FE684" s="23"/>
      <c r="FF684" s="23"/>
      <c r="FG684" s="23"/>
      <c r="FH684" s="23"/>
      <c r="FI684" s="23"/>
      <c r="FJ684" s="23"/>
      <c r="FK684" s="23"/>
      <c r="FL684" s="23"/>
      <c r="FM684" s="23"/>
      <c r="FN684" s="23"/>
      <c r="FO684" s="23"/>
      <c r="FP684" s="23"/>
      <c r="FQ684" s="23"/>
      <c r="FR684" s="23"/>
      <c r="FS684" s="23"/>
      <c r="FT684" s="23"/>
      <c r="FU684" s="23"/>
      <c r="FV684" s="23"/>
      <c r="FW684" s="23"/>
      <c r="FX684" s="23"/>
      <c r="FY684" s="23"/>
      <c r="FZ684" s="23"/>
      <c r="GA684" s="23"/>
      <c r="GB684" s="23"/>
      <c r="GC684" s="23"/>
      <c r="GD684" s="23"/>
      <c r="GE684" s="23"/>
      <c r="GF684" s="23"/>
      <c r="GG684" s="23"/>
      <c r="GH684" s="23"/>
      <c r="GI684" s="23"/>
      <c r="GJ684" s="23"/>
      <c r="GK684" s="23"/>
      <c r="GL684" s="23"/>
      <c r="GM684" s="23"/>
      <c r="GN684" s="23"/>
      <c r="GO684" s="23"/>
      <c r="GP684" s="23"/>
      <c r="GQ684" s="23"/>
      <c r="GR684" s="23"/>
      <c r="GS684" s="23"/>
      <c r="GT684" s="23"/>
      <c r="GU684" s="23"/>
      <c r="GV684" s="23"/>
      <c r="GW684" s="23"/>
      <c r="GX684" s="23"/>
      <c r="GY684" s="23"/>
      <c r="GZ684" s="23"/>
      <c r="HA684" s="23"/>
      <c r="HB684" s="23"/>
      <c r="HC684" s="23"/>
      <c r="HD684" s="23"/>
      <c r="HE684" s="23"/>
      <c r="HF684" s="23"/>
      <c r="HG684" s="23"/>
      <c r="HH684" s="23"/>
      <c r="HI684" s="23"/>
      <c r="HJ684" s="23"/>
      <c r="HK684" s="23"/>
    </row>
    <row r="685" spans="1:219" ht="13.9" customHeight="1">
      <c r="A685" s="392"/>
      <c r="B685" s="160"/>
      <c r="C685" s="161"/>
      <c r="D685" s="161"/>
      <c r="E685" s="255"/>
      <c r="F685" s="396">
        <v>0</v>
      </c>
      <c r="G685" s="181"/>
      <c r="H685" s="186"/>
      <c r="I685" s="162"/>
      <c r="J685" s="163"/>
      <c r="K685" s="164"/>
      <c r="L685" s="164"/>
      <c r="M685" s="187"/>
      <c r="N685" s="458"/>
      <c r="O685" s="463"/>
      <c r="P685" s="190"/>
      <c r="Q685" s="165"/>
      <c r="R685" s="166"/>
      <c r="S685" s="191"/>
      <c r="T685" s="195"/>
      <c r="U685" s="167"/>
      <c r="V685" s="196"/>
      <c r="W685" s="199">
        <f t="shared" si="142"/>
        <v>0</v>
      </c>
      <c r="X685" s="344">
        <f>IF(G685&gt;0,HLOOKUP(C685,'Utility Allowances'!$O$33:$S$34,2),0)</f>
        <v>0</v>
      </c>
      <c r="Y685" s="345">
        <f t="shared" si="143"/>
        <v>0</v>
      </c>
      <c r="Z685" s="168">
        <f t="shared" si="144"/>
        <v>0</v>
      </c>
      <c r="AA685" s="346">
        <f t="shared" si="145"/>
        <v>0</v>
      </c>
      <c r="AB685" s="344">
        <f>IF(Y685&gt;0,VLOOKUP($Y685,'Reference Data 2'!$B$7:$C$71,2),0)</f>
        <v>0</v>
      </c>
      <c r="AC685" s="347">
        <f t="shared" si="146"/>
        <v>0</v>
      </c>
      <c r="AD685" s="348">
        <f t="shared" si="147"/>
        <v>0</v>
      </c>
      <c r="AE685" s="349">
        <f>IF(Y685&gt;0,VLOOKUP($Y685,'Reference Data 2'!$B$9:$D$71,3),0)</f>
        <v>0</v>
      </c>
      <c r="AF685" s="347">
        <f t="shared" si="148"/>
        <v>0</v>
      </c>
      <c r="AG685" s="346">
        <f t="shared" si="149"/>
        <v>0</v>
      </c>
      <c r="AH685" s="350">
        <f t="shared" si="150"/>
        <v>0</v>
      </c>
      <c r="AI685" s="351">
        <f t="shared" si="151"/>
        <v>0</v>
      </c>
      <c r="AJ685" s="352">
        <f t="shared" si="152"/>
        <v>0</v>
      </c>
      <c r="AK685" s="349">
        <f>IF(AA685&gt;0,VLOOKUP(C685,'Reference Data 1'!$N$13:$O$17,2),0)</f>
        <v>0</v>
      </c>
      <c r="AL685" s="346">
        <f t="shared" si="153"/>
        <v>0</v>
      </c>
      <c r="AM685" s="353">
        <f t="shared" si="154"/>
        <v>0</v>
      </c>
      <c r="AN685" s="354">
        <f t="shared" si="155"/>
        <v>0</v>
      </c>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c r="DN685" s="23"/>
      <c r="DO685" s="23"/>
      <c r="DP685" s="23"/>
      <c r="DQ685" s="23"/>
      <c r="DR685" s="23"/>
      <c r="DS685" s="23"/>
      <c r="DT685" s="23"/>
      <c r="DU685" s="23"/>
      <c r="DV685" s="23"/>
      <c r="DW685" s="23"/>
      <c r="DX685" s="23"/>
      <c r="DY685" s="23"/>
      <c r="DZ685" s="23"/>
      <c r="EA685" s="23"/>
      <c r="EB685" s="23"/>
      <c r="EC685" s="23"/>
      <c r="ED685" s="23"/>
      <c r="EE685" s="23"/>
      <c r="EF685" s="23"/>
      <c r="EG685" s="23"/>
      <c r="EH685" s="23"/>
      <c r="EI685" s="23"/>
      <c r="EJ685" s="23"/>
      <c r="EK685" s="23"/>
      <c r="EL685" s="23"/>
      <c r="EM685" s="23"/>
      <c r="EN685" s="23"/>
      <c r="EO685" s="23"/>
      <c r="EP685" s="23"/>
      <c r="EQ685" s="23"/>
      <c r="ER685" s="23"/>
      <c r="ES685" s="23"/>
      <c r="ET685" s="23"/>
      <c r="EU685" s="23"/>
      <c r="EV685" s="23"/>
      <c r="EW685" s="23"/>
      <c r="EX685" s="23"/>
      <c r="EY685" s="23"/>
      <c r="EZ685" s="23"/>
      <c r="FA685" s="23"/>
      <c r="FB685" s="23"/>
      <c r="FC685" s="23"/>
      <c r="FD685" s="23"/>
      <c r="FE685" s="23"/>
      <c r="FF685" s="23"/>
      <c r="FG685" s="23"/>
      <c r="FH685" s="23"/>
      <c r="FI685" s="23"/>
      <c r="FJ685" s="23"/>
      <c r="FK685" s="23"/>
      <c r="FL685" s="23"/>
      <c r="FM685" s="23"/>
      <c r="FN685" s="23"/>
      <c r="FO685" s="23"/>
      <c r="FP685" s="23"/>
      <c r="FQ685" s="23"/>
      <c r="FR685" s="23"/>
      <c r="FS685" s="23"/>
      <c r="FT685" s="23"/>
      <c r="FU685" s="23"/>
      <c r="FV685" s="23"/>
      <c r="FW685" s="23"/>
      <c r="FX685" s="23"/>
      <c r="FY685" s="23"/>
      <c r="FZ685" s="23"/>
      <c r="GA685" s="23"/>
      <c r="GB685" s="23"/>
      <c r="GC685" s="23"/>
      <c r="GD685" s="23"/>
      <c r="GE685" s="23"/>
      <c r="GF685" s="23"/>
      <c r="GG685" s="23"/>
      <c r="GH685" s="23"/>
      <c r="GI685" s="23"/>
      <c r="GJ685" s="23"/>
      <c r="GK685" s="23"/>
      <c r="GL685" s="23"/>
      <c r="GM685" s="23"/>
      <c r="GN685" s="23"/>
      <c r="GO685" s="23"/>
      <c r="GP685" s="23"/>
      <c r="GQ685" s="23"/>
      <c r="GR685" s="23"/>
      <c r="GS685" s="23"/>
      <c r="GT685" s="23"/>
      <c r="GU685" s="23"/>
      <c r="GV685" s="23"/>
      <c r="GW685" s="23"/>
      <c r="GX685" s="23"/>
      <c r="GY685" s="23"/>
      <c r="GZ685" s="23"/>
      <c r="HA685" s="23"/>
      <c r="HB685" s="23"/>
      <c r="HC685" s="23"/>
      <c r="HD685" s="23"/>
      <c r="HE685" s="23"/>
      <c r="HF685" s="23"/>
      <c r="HG685" s="23"/>
      <c r="HH685" s="23"/>
      <c r="HI685" s="23"/>
      <c r="HJ685" s="23"/>
      <c r="HK685" s="23"/>
    </row>
    <row r="686" spans="1:219" ht="13.9" customHeight="1">
      <c r="A686" s="392"/>
      <c r="B686" s="160"/>
      <c r="C686" s="161"/>
      <c r="D686" s="161"/>
      <c r="E686" s="255"/>
      <c r="F686" s="396">
        <v>0</v>
      </c>
      <c r="G686" s="181"/>
      <c r="H686" s="186"/>
      <c r="I686" s="162"/>
      <c r="J686" s="163"/>
      <c r="K686" s="164"/>
      <c r="L686" s="164"/>
      <c r="M686" s="187"/>
      <c r="N686" s="458"/>
      <c r="O686" s="463"/>
      <c r="P686" s="190"/>
      <c r="Q686" s="165"/>
      <c r="R686" s="166"/>
      <c r="S686" s="191"/>
      <c r="T686" s="195"/>
      <c r="U686" s="167"/>
      <c r="V686" s="196"/>
      <c r="W686" s="199">
        <f t="shared" si="142"/>
        <v>0</v>
      </c>
      <c r="X686" s="344">
        <f>IF(G686&gt;0,HLOOKUP(C686,'Utility Allowances'!$O$33:$S$34,2),0)</f>
        <v>0</v>
      </c>
      <c r="Y686" s="345">
        <f t="shared" si="143"/>
        <v>0</v>
      </c>
      <c r="Z686" s="168">
        <f t="shared" si="144"/>
        <v>0</v>
      </c>
      <c r="AA686" s="346">
        <f t="shared" si="145"/>
        <v>0</v>
      </c>
      <c r="AB686" s="344">
        <f>IF(Y686&gt;0,VLOOKUP($Y686,'Reference Data 2'!$B$7:$C$71,2),0)</f>
        <v>0</v>
      </c>
      <c r="AC686" s="347">
        <f t="shared" si="146"/>
        <v>0</v>
      </c>
      <c r="AD686" s="348">
        <f t="shared" si="147"/>
        <v>0</v>
      </c>
      <c r="AE686" s="349">
        <f>IF(Y686&gt;0,VLOOKUP($Y686,'Reference Data 2'!$B$9:$D$71,3),0)</f>
        <v>0</v>
      </c>
      <c r="AF686" s="347">
        <f t="shared" si="148"/>
        <v>0</v>
      </c>
      <c r="AG686" s="346">
        <f t="shared" si="149"/>
        <v>0</v>
      </c>
      <c r="AH686" s="350">
        <f t="shared" si="150"/>
        <v>0</v>
      </c>
      <c r="AI686" s="351">
        <f t="shared" si="151"/>
        <v>0</v>
      </c>
      <c r="AJ686" s="352">
        <f t="shared" si="152"/>
        <v>0</v>
      </c>
      <c r="AK686" s="349">
        <f>IF(AA686&gt;0,VLOOKUP(C686,'Reference Data 1'!$N$13:$O$17,2),0)</f>
        <v>0</v>
      </c>
      <c r="AL686" s="346">
        <f t="shared" si="153"/>
        <v>0</v>
      </c>
      <c r="AM686" s="353">
        <f t="shared" si="154"/>
        <v>0</v>
      </c>
      <c r="AN686" s="354">
        <f t="shared" si="155"/>
        <v>0</v>
      </c>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3"/>
      <c r="EV686" s="23"/>
      <c r="EW686" s="23"/>
      <c r="EX686" s="23"/>
      <c r="EY686" s="23"/>
      <c r="EZ686" s="23"/>
      <c r="FA686" s="23"/>
      <c r="FB686" s="23"/>
      <c r="FC686" s="23"/>
      <c r="FD686" s="23"/>
      <c r="FE686" s="23"/>
      <c r="FF686" s="23"/>
      <c r="FG686" s="23"/>
      <c r="FH686" s="23"/>
      <c r="FI686" s="23"/>
      <c r="FJ686" s="23"/>
      <c r="FK686" s="23"/>
      <c r="FL686" s="23"/>
      <c r="FM686" s="23"/>
      <c r="FN686" s="23"/>
      <c r="FO686" s="23"/>
      <c r="FP686" s="23"/>
      <c r="FQ686" s="23"/>
      <c r="FR686" s="23"/>
      <c r="FS686" s="23"/>
      <c r="FT686" s="23"/>
      <c r="FU686" s="23"/>
      <c r="FV686" s="23"/>
      <c r="FW686" s="23"/>
      <c r="FX686" s="23"/>
      <c r="FY686" s="23"/>
      <c r="FZ686" s="23"/>
      <c r="GA686" s="23"/>
      <c r="GB686" s="23"/>
      <c r="GC686" s="23"/>
      <c r="GD686" s="23"/>
      <c r="GE686" s="23"/>
      <c r="GF686" s="23"/>
      <c r="GG686" s="23"/>
      <c r="GH686" s="23"/>
      <c r="GI686" s="23"/>
      <c r="GJ686" s="23"/>
      <c r="GK686" s="23"/>
      <c r="GL686" s="23"/>
      <c r="GM686" s="23"/>
      <c r="GN686" s="23"/>
      <c r="GO686" s="23"/>
      <c r="GP686" s="23"/>
      <c r="GQ686" s="23"/>
      <c r="GR686" s="23"/>
      <c r="GS686" s="23"/>
      <c r="GT686" s="23"/>
      <c r="GU686" s="23"/>
      <c r="GV686" s="23"/>
      <c r="GW686" s="23"/>
      <c r="GX686" s="23"/>
      <c r="GY686" s="23"/>
      <c r="GZ686" s="23"/>
      <c r="HA686" s="23"/>
      <c r="HB686" s="23"/>
      <c r="HC686" s="23"/>
      <c r="HD686" s="23"/>
      <c r="HE686" s="23"/>
      <c r="HF686" s="23"/>
      <c r="HG686" s="23"/>
      <c r="HH686" s="23"/>
      <c r="HI686" s="23"/>
      <c r="HJ686" s="23"/>
      <c r="HK686" s="23"/>
    </row>
    <row r="687" spans="1:219" ht="13.9" customHeight="1">
      <c r="A687" s="392"/>
      <c r="B687" s="160"/>
      <c r="C687" s="161"/>
      <c r="D687" s="161"/>
      <c r="E687" s="255"/>
      <c r="F687" s="396">
        <v>0</v>
      </c>
      <c r="G687" s="181"/>
      <c r="H687" s="186"/>
      <c r="I687" s="162"/>
      <c r="J687" s="163"/>
      <c r="K687" s="164"/>
      <c r="L687" s="164"/>
      <c r="M687" s="187"/>
      <c r="N687" s="458"/>
      <c r="O687" s="463"/>
      <c r="P687" s="190"/>
      <c r="Q687" s="165"/>
      <c r="R687" s="166"/>
      <c r="S687" s="191"/>
      <c r="T687" s="195"/>
      <c r="U687" s="167"/>
      <c r="V687" s="196"/>
      <c r="W687" s="199">
        <f t="shared" si="142"/>
        <v>0</v>
      </c>
      <c r="X687" s="344">
        <f>IF(G687&gt;0,HLOOKUP(C687,'Utility Allowances'!$O$33:$S$34,2),0)</f>
        <v>0</v>
      </c>
      <c r="Y687" s="345">
        <f t="shared" si="143"/>
        <v>0</v>
      </c>
      <c r="Z687" s="168">
        <f t="shared" si="144"/>
        <v>0</v>
      </c>
      <c r="AA687" s="346">
        <f t="shared" si="145"/>
        <v>0</v>
      </c>
      <c r="AB687" s="344">
        <f>IF(Y687&gt;0,VLOOKUP($Y687,'Reference Data 2'!$B$7:$C$71,2),0)</f>
        <v>0</v>
      </c>
      <c r="AC687" s="347">
        <f t="shared" si="146"/>
        <v>0</v>
      </c>
      <c r="AD687" s="348">
        <f t="shared" si="147"/>
        <v>0</v>
      </c>
      <c r="AE687" s="349">
        <f>IF(Y687&gt;0,VLOOKUP($Y687,'Reference Data 2'!$B$9:$D$71,3),0)</f>
        <v>0</v>
      </c>
      <c r="AF687" s="347">
        <f t="shared" si="148"/>
        <v>0</v>
      </c>
      <c r="AG687" s="346">
        <f t="shared" si="149"/>
        <v>0</v>
      </c>
      <c r="AH687" s="350">
        <f t="shared" si="150"/>
        <v>0</v>
      </c>
      <c r="AI687" s="351">
        <f t="shared" si="151"/>
        <v>0</v>
      </c>
      <c r="AJ687" s="352">
        <f t="shared" si="152"/>
        <v>0</v>
      </c>
      <c r="AK687" s="349">
        <f>IF(AA687&gt;0,VLOOKUP(C687,'Reference Data 1'!$N$13:$O$17,2),0)</f>
        <v>0</v>
      </c>
      <c r="AL687" s="346">
        <f t="shared" si="153"/>
        <v>0</v>
      </c>
      <c r="AM687" s="353">
        <f t="shared" si="154"/>
        <v>0</v>
      </c>
      <c r="AN687" s="354">
        <f t="shared" si="155"/>
        <v>0</v>
      </c>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c r="DK687" s="23"/>
      <c r="DL687" s="23"/>
      <c r="DM687" s="23"/>
      <c r="DN687" s="23"/>
      <c r="DO687" s="23"/>
      <c r="DP687" s="23"/>
      <c r="DQ687" s="23"/>
      <c r="DR687" s="23"/>
      <c r="DS687" s="23"/>
      <c r="DT687" s="23"/>
      <c r="DU687" s="23"/>
      <c r="DV687" s="23"/>
      <c r="DW687" s="23"/>
      <c r="DX687" s="23"/>
      <c r="DY687" s="23"/>
      <c r="DZ687" s="23"/>
      <c r="EA687" s="23"/>
      <c r="EB687" s="23"/>
      <c r="EC687" s="23"/>
      <c r="ED687" s="23"/>
      <c r="EE687" s="23"/>
      <c r="EF687" s="23"/>
      <c r="EG687" s="23"/>
      <c r="EH687" s="23"/>
      <c r="EI687" s="23"/>
      <c r="EJ687" s="23"/>
      <c r="EK687" s="23"/>
      <c r="EL687" s="23"/>
      <c r="EM687" s="23"/>
      <c r="EN687" s="23"/>
      <c r="EO687" s="23"/>
      <c r="EP687" s="23"/>
      <c r="EQ687" s="23"/>
      <c r="ER687" s="23"/>
      <c r="ES687" s="23"/>
      <c r="ET687" s="23"/>
      <c r="EU687" s="23"/>
      <c r="EV687" s="23"/>
      <c r="EW687" s="23"/>
      <c r="EX687" s="23"/>
      <c r="EY687" s="23"/>
      <c r="EZ687" s="23"/>
      <c r="FA687" s="23"/>
      <c r="FB687" s="23"/>
      <c r="FC687" s="23"/>
      <c r="FD687" s="23"/>
      <c r="FE687" s="23"/>
      <c r="FF687" s="23"/>
      <c r="FG687" s="23"/>
      <c r="FH687" s="23"/>
      <c r="FI687" s="23"/>
      <c r="FJ687" s="23"/>
      <c r="FK687" s="23"/>
      <c r="FL687" s="23"/>
      <c r="FM687" s="23"/>
      <c r="FN687" s="23"/>
      <c r="FO687" s="23"/>
      <c r="FP687" s="23"/>
      <c r="FQ687" s="23"/>
      <c r="FR687" s="23"/>
      <c r="FS687" s="23"/>
      <c r="FT687" s="23"/>
      <c r="FU687" s="23"/>
      <c r="FV687" s="23"/>
      <c r="FW687" s="23"/>
      <c r="FX687" s="23"/>
      <c r="FY687" s="23"/>
      <c r="FZ687" s="23"/>
      <c r="GA687" s="23"/>
      <c r="GB687" s="23"/>
      <c r="GC687" s="23"/>
      <c r="GD687" s="23"/>
      <c r="GE687" s="23"/>
      <c r="GF687" s="23"/>
      <c r="GG687" s="23"/>
      <c r="GH687" s="23"/>
      <c r="GI687" s="23"/>
      <c r="GJ687" s="23"/>
      <c r="GK687" s="23"/>
      <c r="GL687" s="23"/>
      <c r="GM687" s="23"/>
      <c r="GN687" s="23"/>
      <c r="GO687" s="23"/>
      <c r="GP687" s="23"/>
      <c r="GQ687" s="23"/>
      <c r="GR687" s="23"/>
      <c r="GS687" s="23"/>
      <c r="GT687" s="23"/>
      <c r="GU687" s="23"/>
      <c r="GV687" s="23"/>
      <c r="GW687" s="23"/>
      <c r="GX687" s="23"/>
      <c r="GY687" s="23"/>
      <c r="GZ687" s="23"/>
      <c r="HA687" s="23"/>
      <c r="HB687" s="23"/>
      <c r="HC687" s="23"/>
      <c r="HD687" s="23"/>
      <c r="HE687" s="23"/>
      <c r="HF687" s="23"/>
      <c r="HG687" s="23"/>
      <c r="HH687" s="23"/>
      <c r="HI687" s="23"/>
      <c r="HJ687" s="23"/>
      <c r="HK687" s="23"/>
    </row>
    <row r="688" spans="1:219" ht="13.9" customHeight="1">
      <c r="A688" s="392"/>
      <c r="B688" s="160"/>
      <c r="C688" s="161"/>
      <c r="D688" s="161"/>
      <c r="E688" s="255"/>
      <c r="F688" s="396">
        <v>0</v>
      </c>
      <c r="G688" s="181"/>
      <c r="H688" s="186"/>
      <c r="I688" s="162"/>
      <c r="J688" s="163"/>
      <c r="K688" s="164"/>
      <c r="L688" s="164"/>
      <c r="M688" s="187"/>
      <c r="N688" s="458"/>
      <c r="O688" s="463"/>
      <c r="P688" s="190"/>
      <c r="Q688" s="165"/>
      <c r="R688" s="166"/>
      <c r="S688" s="191"/>
      <c r="T688" s="195"/>
      <c r="U688" s="167"/>
      <c r="V688" s="196"/>
      <c r="W688" s="199">
        <f t="shared" si="142"/>
        <v>0</v>
      </c>
      <c r="X688" s="344">
        <f>IF(G688&gt;0,HLOOKUP(C688,'Utility Allowances'!$O$33:$S$34,2),0)</f>
        <v>0</v>
      </c>
      <c r="Y688" s="345">
        <f t="shared" si="143"/>
        <v>0</v>
      </c>
      <c r="Z688" s="168">
        <f t="shared" si="144"/>
        <v>0</v>
      </c>
      <c r="AA688" s="346">
        <f t="shared" si="145"/>
        <v>0</v>
      </c>
      <c r="AB688" s="344">
        <f>IF(Y688&gt;0,VLOOKUP($Y688,'Reference Data 2'!$B$7:$C$71,2),0)</f>
        <v>0</v>
      </c>
      <c r="AC688" s="347">
        <f t="shared" si="146"/>
        <v>0</v>
      </c>
      <c r="AD688" s="348">
        <f t="shared" si="147"/>
        <v>0</v>
      </c>
      <c r="AE688" s="349">
        <f>IF(Y688&gt;0,VLOOKUP($Y688,'Reference Data 2'!$B$9:$D$71,3),0)</f>
        <v>0</v>
      </c>
      <c r="AF688" s="347">
        <f t="shared" si="148"/>
        <v>0</v>
      </c>
      <c r="AG688" s="346">
        <f t="shared" si="149"/>
        <v>0</v>
      </c>
      <c r="AH688" s="350">
        <f t="shared" si="150"/>
        <v>0</v>
      </c>
      <c r="AI688" s="351">
        <f t="shared" si="151"/>
        <v>0</v>
      </c>
      <c r="AJ688" s="352">
        <f t="shared" si="152"/>
        <v>0</v>
      </c>
      <c r="AK688" s="349">
        <f>IF(AA688&gt;0,VLOOKUP(C688,'Reference Data 1'!$N$13:$O$17,2),0)</f>
        <v>0</v>
      </c>
      <c r="AL688" s="346">
        <f t="shared" si="153"/>
        <v>0</v>
      </c>
      <c r="AM688" s="353">
        <f t="shared" si="154"/>
        <v>0</v>
      </c>
      <c r="AN688" s="354">
        <f t="shared" si="155"/>
        <v>0</v>
      </c>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c r="BU688" s="23"/>
      <c r="BV688" s="23"/>
      <c r="BW688" s="23"/>
      <c r="BX688" s="23"/>
      <c r="BY688" s="23"/>
      <c r="BZ688" s="23"/>
      <c r="CA688" s="23"/>
      <c r="CB688" s="23"/>
      <c r="CC688" s="23"/>
      <c r="CD688" s="23"/>
      <c r="CE688" s="23"/>
      <c r="CF688" s="23"/>
      <c r="CG688" s="23"/>
      <c r="CH688" s="23"/>
      <c r="CI688" s="23"/>
      <c r="CJ688" s="23"/>
      <c r="CK688" s="23"/>
      <c r="CL688" s="23"/>
      <c r="CM688" s="23"/>
      <c r="CN688" s="23"/>
      <c r="CO688" s="23"/>
      <c r="CP688" s="23"/>
      <c r="CQ688" s="23"/>
      <c r="CR688" s="23"/>
      <c r="CS688" s="23"/>
      <c r="CT688" s="23"/>
      <c r="CU688" s="23"/>
      <c r="CV688" s="23"/>
      <c r="CW688" s="23"/>
      <c r="CX688" s="23"/>
      <c r="CY688" s="23"/>
      <c r="CZ688" s="23"/>
      <c r="DA688" s="23"/>
      <c r="DB688" s="23"/>
      <c r="DC688" s="23"/>
      <c r="DD688" s="23"/>
      <c r="DE688" s="23"/>
      <c r="DF688" s="23"/>
      <c r="DG688" s="23"/>
      <c r="DH688" s="23"/>
      <c r="DI688" s="23"/>
      <c r="DJ688" s="23"/>
      <c r="DK688" s="23"/>
      <c r="DL688" s="23"/>
      <c r="DM688" s="23"/>
      <c r="DN688" s="23"/>
      <c r="DO688" s="23"/>
      <c r="DP688" s="23"/>
      <c r="DQ688" s="23"/>
      <c r="DR688" s="23"/>
      <c r="DS688" s="23"/>
      <c r="DT688" s="23"/>
      <c r="DU688" s="23"/>
      <c r="DV688" s="23"/>
      <c r="DW688" s="23"/>
      <c r="DX688" s="23"/>
      <c r="DY688" s="23"/>
      <c r="DZ688" s="23"/>
      <c r="EA688" s="23"/>
      <c r="EB688" s="23"/>
      <c r="EC688" s="23"/>
      <c r="ED688" s="23"/>
      <c r="EE688" s="23"/>
      <c r="EF688" s="23"/>
      <c r="EG688" s="23"/>
      <c r="EH688" s="23"/>
      <c r="EI688" s="23"/>
      <c r="EJ688" s="23"/>
      <c r="EK688" s="23"/>
      <c r="EL688" s="23"/>
      <c r="EM688" s="23"/>
      <c r="EN688" s="23"/>
      <c r="EO688" s="23"/>
      <c r="EP688" s="23"/>
      <c r="EQ688" s="23"/>
      <c r="ER688" s="23"/>
      <c r="ES688" s="23"/>
      <c r="ET688" s="23"/>
      <c r="EU688" s="23"/>
      <c r="EV688" s="23"/>
      <c r="EW688" s="23"/>
      <c r="EX688" s="23"/>
      <c r="EY688" s="23"/>
      <c r="EZ688" s="23"/>
      <c r="FA688" s="23"/>
      <c r="FB688" s="23"/>
      <c r="FC688" s="23"/>
      <c r="FD688" s="23"/>
      <c r="FE688" s="23"/>
      <c r="FF688" s="23"/>
      <c r="FG688" s="23"/>
      <c r="FH688" s="23"/>
      <c r="FI688" s="23"/>
      <c r="FJ688" s="23"/>
      <c r="FK688" s="23"/>
      <c r="FL688" s="23"/>
      <c r="FM688" s="23"/>
      <c r="FN688" s="23"/>
      <c r="FO688" s="23"/>
      <c r="FP688" s="23"/>
      <c r="FQ688" s="23"/>
      <c r="FR688" s="23"/>
      <c r="FS688" s="23"/>
      <c r="FT688" s="23"/>
      <c r="FU688" s="23"/>
      <c r="FV688" s="23"/>
      <c r="FW688" s="23"/>
      <c r="FX688" s="23"/>
      <c r="FY688" s="23"/>
      <c r="FZ688" s="23"/>
      <c r="GA688" s="23"/>
      <c r="GB688" s="23"/>
      <c r="GC688" s="23"/>
      <c r="GD688" s="23"/>
      <c r="GE688" s="23"/>
      <c r="GF688" s="23"/>
      <c r="GG688" s="23"/>
      <c r="GH688" s="23"/>
      <c r="GI688" s="23"/>
      <c r="GJ688" s="23"/>
      <c r="GK688" s="23"/>
      <c r="GL688" s="23"/>
      <c r="GM688" s="23"/>
      <c r="GN688" s="23"/>
      <c r="GO688" s="23"/>
      <c r="GP688" s="23"/>
      <c r="GQ688" s="23"/>
      <c r="GR688" s="23"/>
      <c r="GS688" s="23"/>
      <c r="GT688" s="23"/>
      <c r="GU688" s="23"/>
      <c r="GV688" s="23"/>
      <c r="GW688" s="23"/>
      <c r="GX688" s="23"/>
      <c r="GY688" s="23"/>
      <c r="GZ688" s="23"/>
      <c r="HA688" s="23"/>
      <c r="HB688" s="23"/>
      <c r="HC688" s="23"/>
      <c r="HD688" s="23"/>
      <c r="HE688" s="23"/>
      <c r="HF688" s="23"/>
      <c r="HG688" s="23"/>
      <c r="HH688" s="23"/>
      <c r="HI688" s="23"/>
      <c r="HJ688" s="23"/>
      <c r="HK688" s="23"/>
    </row>
    <row r="689" spans="1:219" ht="13.9" customHeight="1">
      <c r="A689" s="392"/>
      <c r="B689" s="160"/>
      <c r="C689" s="161"/>
      <c r="D689" s="161"/>
      <c r="E689" s="255"/>
      <c r="F689" s="396">
        <v>0</v>
      </c>
      <c r="G689" s="181"/>
      <c r="H689" s="186"/>
      <c r="I689" s="162"/>
      <c r="J689" s="163"/>
      <c r="K689" s="164"/>
      <c r="L689" s="164"/>
      <c r="M689" s="187"/>
      <c r="N689" s="458"/>
      <c r="O689" s="463"/>
      <c r="P689" s="190"/>
      <c r="Q689" s="165"/>
      <c r="R689" s="166"/>
      <c r="S689" s="191"/>
      <c r="T689" s="195"/>
      <c r="U689" s="167"/>
      <c r="V689" s="196"/>
      <c r="W689" s="199">
        <f t="shared" si="142"/>
        <v>0</v>
      </c>
      <c r="X689" s="344">
        <f>IF(G689&gt;0,HLOOKUP(C689,'Utility Allowances'!$O$33:$S$34,2),0)</f>
        <v>0</v>
      </c>
      <c r="Y689" s="345">
        <f t="shared" si="143"/>
        <v>0</v>
      </c>
      <c r="Z689" s="168">
        <f t="shared" si="144"/>
        <v>0</v>
      </c>
      <c r="AA689" s="346">
        <f t="shared" si="145"/>
        <v>0</v>
      </c>
      <c r="AB689" s="344">
        <f>IF(Y689&gt;0,VLOOKUP($Y689,'Reference Data 2'!$B$7:$C$71,2),0)</f>
        <v>0</v>
      </c>
      <c r="AC689" s="347">
        <f t="shared" si="146"/>
        <v>0</v>
      </c>
      <c r="AD689" s="348">
        <f t="shared" si="147"/>
        <v>0</v>
      </c>
      <c r="AE689" s="349">
        <f>IF(Y689&gt;0,VLOOKUP($Y689,'Reference Data 2'!$B$9:$D$71,3),0)</f>
        <v>0</v>
      </c>
      <c r="AF689" s="347">
        <f t="shared" si="148"/>
        <v>0</v>
      </c>
      <c r="AG689" s="346">
        <f t="shared" si="149"/>
        <v>0</v>
      </c>
      <c r="AH689" s="350">
        <f t="shared" si="150"/>
        <v>0</v>
      </c>
      <c r="AI689" s="351">
        <f t="shared" si="151"/>
        <v>0</v>
      </c>
      <c r="AJ689" s="352">
        <f t="shared" si="152"/>
        <v>0</v>
      </c>
      <c r="AK689" s="349">
        <f>IF(AA689&gt;0,VLOOKUP(C689,'Reference Data 1'!$N$13:$O$17,2),0)</f>
        <v>0</v>
      </c>
      <c r="AL689" s="346">
        <f t="shared" si="153"/>
        <v>0</v>
      </c>
      <c r="AM689" s="353">
        <f t="shared" si="154"/>
        <v>0</v>
      </c>
      <c r="AN689" s="354">
        <f t="shared" si="155"/>
        <v>0</v>
      </c>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c r="BU689" s="23"/>
      <c r="BV689" s="23"/>
      <c r="BW689" s="23"/>
      <c r="BX689" s="23"/>
      <c r="BY689" s="23"/>
      <c r="BZ689" s="23"/>
      <c r="CA689" s="23"/>
      <c r="CB689" s="23"/>
      <c r="CC689" s="23"/>
      <c r="CD689" s="23"/>
      <c r="CE689" s="23"/>
      <c r="CF689" s="23"/>
      <c r="CG689" s="23"/>
      <c r="CH689" s="23"/>
      <c r="CI689" s="23"/>
      <c r="CJ689" s="23"/>
      <c r="CK689" s="23"/>
      <c r="CL689" s="23"/>
      <c r="CM689" s="23"/>
      <c r="CN689" s="23"/>
      <c r="CO689" s="23"/>
      <c r="CP689" s="23"/>
      <c r="CQ689" s="23"/>
      <c r="CR689" s="23"/>
      <c r="CS689" s="23"/>
      <c r="CT689" s="23"/>
      <c r="CU689" s="23"/>
      <c r="CV689" s="23"/>
      <c r="CW689" s="23"/>
      <c r="CX689" s="23"/>
      <c r="CY689" s="23"/>
      <c r="CZ689" s="23"/>
      <c r="DA689" s="23"/>
      <c r="DB689" s="23"/>
      <c r="DC689" s="23"/>
      <c r="DD689" s="23"/>
      <c r="DE689" s="23"/>
      <c r="DF689" s="23"/>
      <c r="DG689" s="23"/>
      <c r="DH689" s="23"/>
      <c r="DI689" s="23"/>
      <c r="DJ689" s="23"/>
      <c r="DK689" s="23"/>
      <c r="DL689" s="23"/>
      <c r="DM689" s="23"/>
      <c r="DN689" s="23"/>
      <c r="DO689" s="23"/>
      <c r="DP689" s="23"/>
      <c r="DQ689" s="23"/>
      <c r="DR689" s="23"/>
      <c r="DS689" s="23"/>
      <c r="DT689" s="23"/>
      <c r="DU689" s="23"/>
      <c r="DV689" s="23"/>
      <c r="DW689" s="23"/>
      <c r="DX689" s="23"/>
      <c r="DY689" s="23"/>
      <c r="DZ689" s="23"/>
      <c r="EA689" s="23"/>
      <c r="EB689" s="23"/>
      <c r="EC689" s="23"/>
      <c r="ED689" s="23"/>
      <c r="EE689" s="23"/>
      <c r="EF689" s="23"/>
      <c r="EG689" s="23"/>
      <c r="EH689" s="23"/>
      <c r="EI689" s="23"/>
      <c r="EJ689" s="23"/>
      <c r="EK689" s="23"/>
      <c r="EL689" s="23"/>
      <c r="EM689" s="23"/>
      <c r="EN689" s="23"/>
      <c r="EO689" s="23"/>
      <c r="EP689" s="23"/>
      <c r="EQ689" s="23"/>
      <c r="ER689" s="23"/>
      <c r="ES689" s="23"/>
      <c r="ET689" s="23"/>
      <c r="EU689" s="23"/>
      <c r="EV689" s="23"/>
      <c r="EW689" s="23"/>
      <c r="EX689" s="23"/>
      <c r="EY689" s="23"/>
      <c r="EZ689" s="23"/>
      <c r="FA689" s="23"/>
      <c r="FB689" s="23"/>
      <c r="FC689" s="23"/>
      <c r="FD689" s="23"/>
      <c r="FE689" s="23"/>
      <c r="FF689" s="23"/>
      <c r="FG689" s="23"/>
      <c r="FH689" s="23"/>
      <c r="FI689" s="23"/>
      <c r="FJ689" s="23"/>
      <c r="FK689" s="23"/>
      <c r="FL689" s="23"/>
      <c r="FM689" s="23"/>
      <c r="FN689" s="23"/>
      <c r="FO689" s="23"/>
      <c r="FP689" s="23"/>
      <c r="FQ689" s="23"/>
      <c r="FR689" s="23"/>
      <c r="FS689" s="23"/>
      <c r="FT689" s="23"/>
      <c r="FU689" s="23"/>
      <c r="FV689" s="23"/>
      <c r="FW689" s="23"/>
      <c r="FX689" s="23"/>
      <c r="FY689" s="23"/>
      <c r="FZ689" s="23"/>
      <c r="GA689" s="23"/>
      <c r="GB689" s="23"/>
      <c r="GC689" s="23"/>
      <c r="GD689" s="23"/>
      <c r="GE689" s="23"/>
      <c r="GF689" s="23"/>
      <c r="GG689" s="23"/>
      <c r="GH689" s="23"/>
      <c r="GI689" s="23"/>
      <c r="GJ689" s="23"/>
      <c r="GK689" s="23"/>
      <c r="GL689" s="23"/>
      <c r="GM689" s="23"/>
      <c r="GN689" s="23"/>
      <c r="GO689" s="23"/>
      <c r="GP689" s="23"/>
      <c r="GQ689" s="23"/>
      <c r="GR689" s="23"/>
      <c r="GS689" s="23"/>
      <c r="GT689" s="23"/>
      <c r="GU689" s="23"/>
      <c r="GV689" s="23"/>
      <c r="GW689" s="23"/>
      <c r="GX689" s="23"/>
      <c r="GY689" s="23"/>
      <c r="GZ689" s="23"/>
      <c r="HA689" s="23"/>
      <c r="HB689" s="23"/>
      <c r="HC689" s="23"/>
      <c r="HD689" s="23"/>
      <c r="HE689" s="23"/>
      <c r="HF689" s="23"/>
      <c r="HG689" s="23"/>
      <c r="HH689" s="23"/>
      <c r="HI689" s="23"/>
      <c r="HJ689" s="23"/>
      <c r="HK689" s="23"/>
    </row>
    <row r="690" spans="1:219" ht="13.9" customHeight="1">
      <c r="A690" s="392"/>
      <c r="B690" s="160"/>
      <c r="C690" s="161"/>
      <c r="D690" s="161"/>
      <c r="E690" s="255"/>
      <c r="F690" s="396">
        <v>0</v>
      </c>
      <c r="G690" s="181"/>
      <c r="H690" s="186"/>
      <c r="I690" s="162"/>
      <c r="J690" s="163"/>
      <c r="K690" s="164"/>
      <c r="L690" s="164"/>
      <c r="M690" s="187"/>
      <c r="N690" s="458"/>
      <c r="O690" s="463"/>
      <c r="P690" s="190"/>
      <c r="Q690" s="165"/>
      <c r="R690" s="166"/>
      <c r="S690" s="191"/>
      <c r="T690" s="195"/>
      <c r="U690" s="167"/>
      <c r="V690" s="196"/>
      <c r="W690" s="199">
        <f t="shared" si="142"/>
        <v>0</v>
      </c>
      <c r="X690" s="344">
        <f>IF(G690&gt;0,HLOOKUP(C690,'Utility Allowances'!$O$33:$S$34,2),0)</f>
        <v>0</v>
      </c>
      <c r="Y690" s="345">
        <f t="shared" si="143"/>
        <v>0</v>
      </c>
      <c r="Z690" s="168">
        <f t="shared" si="144"/>
        <v>0</v>
      </c>
      <c r="AA690" s="346">
        <f t="shared" si="145"/>
        <v>0</v>
      </c>
      <c r="AB690" s="344">
        <f>IF(Y690&gt;0,VLOOKUP($Y690,'Reference Data 2'!$B$7:$C$71,2),0)</f>
        <v>0</v>
      </c>
      <c r="AC690" s="347">
        <f t="shared" si="146"/>
        <v>0</v>
      </c>
      <c r="AD690" s="348">
        <f t="shared" si="147"/>
        <v>0</v>
      </c>
      <c r="AE690" s="349">
        <f>IF(Y690&gt;0,VLOOKUP($Y690,'Reference Data 2'!$B$9:$D$71,3),0)</f>
        <v>0</v>
      </c>
      <c r="AF690" s="347">
        <f t="shared" si="148"/>
        <v>0</v>
      </c>
      <c r="AG690" s="346">
        <f t="shared" si="149"/>
        <v>0</v>
      </c>
      <c r="AH690" s="350">
        <f t="shared" si="150"/>
        <v>0</v>
      </c>
      <c r="AI690" s="351">
        <f t="shared" si="151"/>
        <v>0</v>
      </c>
      <c r="AJ690" s="352">
        <f t="shared" si="152"/>
        <v>0</v>
      </c>
      <c r="AK690" s="349">
        <f>IF(AA690&gt;0,VLOOKUP(C690,'Reference Data 1'!$N$13:$O$17,2),0)</f>
        <v>0</v>
      </c>
      <c r="AL690" s="346">
        <f t="shared" si="153"/>
        <v>0</v>
      </c>
      <c r="AM690" s="353">
        <f t="shared" si="154"/>
        <v>0</v>
      </c>
      <c r="AN690" s="354">
        <f t="shared" si="155"/>
        <v>0</v>
      </c>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c r="BU690" s="23"/>
      <c r="BV690" s="23"/>
      <c r="BW690" s="23"/>
      <c r="BX690" s="23"/>
      <c r="BY690" s="23"/>
      <c r="BZ690" s="23"/>
      <c r="CA690" s="23"/>
      <c r="CB690" s="23"/>
      <c r="CC690" s="23"/>
      <c r="CD690" s="23"/>
      <c r="CE690" s="23"/>
      <c r="CF690" s="23"/>
      <c r="CG690" s="23"/>
      <c r="CH690" s="23"/>
      <c r="CI690" s="23"/>
      <c r="CJ690" s="23"/>
      <c r="CK690" s="23"/>
      <c r="CL690" s="23"/>
      <c r="CM690" s="23"/>
      <c r="CN690" s="23"/>
      <c r="CO690" s="23"/>
      <c r="CP690" s="23"/>
      <c r="CQ690" s="23"/>
      <c r="CR690" s="23"/>
      <c r="CS690" s="23"/>
      <c r="CT690" s="23"/>
      <c r="CU690" s="23"/>
      <c r="CV690" s="23"/>
      <c r="CW690" s="23"/>
      <c r="CX690" s="23"/>
      <c r="CY690" s="23"/>
      <c r="CZ690" s="23"/>
      <c r="DA690" s="23"/>
      <c r="DB690" s="23"/>
      <c r="DC690" s="23"/>
      <c r="DD690" s="23"/>
      <c r="DE690" s="23"/>
      <c r="DF690" s="23"/>
      <c r="DG690" s="23"/>
      <c r="DH690" s="23"/>
      <c r="DI690" s="23"/>
      <c r="DJ690" s="23"/>
      <c r="DK690" s="23"/>
      <c r="DL690" s="23"/>
      <c r="DM690" s="23"/>
      <c r="DN690" s="23"/>
      <c r="DO690" s="23"/>
      <c r="DP690" s="23"/>
      <c r="DQ690" s="23"/>
      <c r="DR690" s="23"/>
      <c r="DS690" s="23"/>
      <c r="DT690" s="23"/>
      <c r="DU690" s="23"/>
      <c r="DV690" s="23"/>
      <c r="DW690" s="23"/>
      <c r="DX690" s="23"/>
      <c r="DY690" s="23"/>
      <c r="DZ690" s="23"/>
      <c r="EA690" s="23"/>
      <c r="EB690" s="23"/>
      <c r="EC690" s="23"/>
      <c r="ED690" s="23"/>
      <c r="EE690" s="23"/>
      <c r="EF690" s="23"/>
      <c r="EG690" s="23"/>
      <c r="EH690" s="23"/>
      <c r="EI690" s="23"/>
      <c r="EJ690" s="23"/>
      <c r="EK690" s="23"/>
      <c r="EL690" s="23"/>
      <c r="EM690" s="23"/>
      <c r="EN690" s="23"/>
      <c r="EO690" s="23"/>
      <c r="EP690" s="23"/>
      <c r="EQ690" s="23"/>
      <c r="ER690" s="23"/>
      <c r="ES690" s="23"/>
      <c r="ET690" s="23"/>
      <c r="EU690" s="23"/>
      <c r="EV690" s="23"/>
      <c r="EW690" s="23"/>
      <c r="EX690" s="23"/>
      <c r="EY690" s="23"/>
      <c r="EZ690" s="23"/>
      <c r="FA690" s="23"/>
      <c r="FB690" s="23"/>
      <c r="FC690" s="23"/>
      <c r="FD690" s="23"/>
      <c r="FE690" s="23"/>
      <c r="FF690" s="23"/>
      <c r="FG690" s="23"/>
      <c r="FH690" s="23"/>
      <c r="FI690" s="23"/>
      <c r="FJ690" s="23"/>
      <c r="FK690" s="23"/>
      <c r="FL690" s="23"/>
      <c r="FM690" s="23"/>
      <c r="FN690" s="23"/>
      <c r="FO690" s="23"/>
      <c r="FP690" s="23"/>
      <c r="FQ690" s="23"/>
      <c r="FR690" s="23"/>
      <c r="FS690" s="23"/>
      <c r="FT690" s="23"/>
      <c r="FU690" s="23"/>
      <c r="FV690" s="23"/>
      <c r="FW690" s="23"/>
      <c r="FX690" s="23"/>
      <c r="FY690" s="23"/>
      <c r="FZ690" s="23"/>
      <c r="GA690" s="23"/>
      <c r="GB690" s="23"/>
      <c r="GC690" s="23"/>
      <c r="GD690" s="23"/>
      <c r="GE690" s="23"/>
      <c r="GF690" s="23"/>
      <c r="GG690" s="23"/>
      <c r="GH690" s="23"/>
      <c r="GI690" s="23"/>
      <c r="GJ690" s="23"/>
      <c r="GK690" s="23"/>
      <c r="GL690" s="23"/>
      <c r="GM690" s="23"/>
      <c r="GN690" s="23"/>
      <c r="GO690" s="23"/>
      <c r="GP690" s="23"/>
      <c r="GQ690" s="23"/>
      <c r="GR690" s="23"/>
      <c r="GS690" s="23"/>
      <c r="GT690" s="23"/>
      <c r="GU690" s="23"/>
      <c r="GV690" s="23"/>
      <c r="GW690" s="23"/>
      <c r="GX690" s="23"/>
      <c r="GY690" s="23"/>
      <c r="GZ690" s="23"/>
      <c r="HA690" s="23"/>
      <c r="HB690" s="23"/>
      <c r="HC690" s="23"/>
      <c r="HD690" s="23"/>
      <c r="HE690" s="23"/>
      <c r="HF690" s="23"/>
      <c r="HG690" s="23"/>
      <c r="HH690" s="23"/>
      <c r="HI690" s="23"/>
      <c r="HJ690" s="23"/>
      <c r="HK690" s="23"/>
    </row>
    <row r="691" spans="1:219" ht="13.9" customHeight="1">
      <c r="A691" s="392"/>
      <c r="B691" s="160"/>
      <c r="C691" s="161"/>
      <c r="D691" s="161"/>
      <c r="E691" s="255"/>
      <c r="F691" s="396">
        <v>0</v>
      </c>
      <c r="G691" s="181"/>
      <c r="H691" s="186"/>
      <c r="I691" s="162"/>
      <c r="J691" s="163"/>
      <c r="K691" s="164"/>
      <c r="L691" s="164"/>
      <c r="M691" s="187"/>
      <c r="N691" s="458"/>
      <c r="O691" s="463"/>
      <c r="P691" s="190"/>
      <c r="Q691" s="165"/>
      <c r="R691" s="166"/>
      <c r="S691" s="191"/>
      <c r="T691" s="195"/>
      <c r="U691" s="167"/>
      <c r="V691" s="196"/>
      <c r="W691" s="199">
        <f t="shared" si="142"/>
        <v>0</v>
      </c>
      <c r="X691" s="344">
        <f>IF(G691&gt;0,HLOOKUP(C691,'Utility Allowances'!$O$33:$S$34,2),0)</f>
        <v>0</v>
      </c>
      <c r="Y691" s="345">
        <f t="shared" si="143"/>
        <v>0</v>
      </c>
      <c r="Z691" s="168">
        <f t="shared" si="144"/>
        <v>0</v>
      </c>
      <c r="AA691" s="346">
        <f t="shared" si="145"/>
        <v>0</v>
      </c>
      <c r="AB691" s="344">
        <f>IF(Y691&gt;0,VLOOKUP($Y691,'Reference Data 2'!$B$7:$C$71,2),0)</f>
        <v>0</v>
      </c>
      <c r="AC691" s="347">
        <f t="shared" si="146"/>
        <v>0</v>
      </c>
      <c r="AD691" s="348">
        <f t="shared" si="147"/>
        <v>0</v>
      </c>
      <c r="AE691" s="349">
        <f>IF(Y691&gt;0,VLOOKUP($Y691,'Reference Data 2'!$B$9:$D$71,3),0)</f>
        <v>0</v>
      </c>
      <c r="AF691" s="347">
        <f t="shared" si="148"/>
        <v>0</v>
      </c>
      <c r="AG691" s="346">
        <f t="shared" si="149"/>
        <v>0</v>
      </c>
      <c r="AH691" s="350">
        <f t="shared" si="150"/>
        <v>0</v>
      </c>
      <c r="AI691" s="351">
        <f t="shared" si="151"/>
        <v>0</v>
      </c>
      <c r="AJ691" s="352">
        <f t="shared" si="152"/>
        <v>0</v>
      </c>
      <c r="AK691" s="349">
        <f>IF(AA691&gt;0,VLOOKUP(C691,'Reference Data 1'!$N$13:$O$17,2),0)</f>
        <v>0</v>
      </c>
      <c r="AL691" s="346">
        <f t="shared" si="153"/>
        <v>0</v>
      </c>
      <c r="AM691" s="353">
        <f t="shared" si="154"/>
        <v>0</v>
      </c>
      <c r="AN691" s="354">
        <f t="shared" si="155"/>
        <v>0</v>
      </c>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c r="DN691" s="23"/>
      <c r="DO691" s="23"/>
      <c r="DP691" s="23"/>
      <c r="DQ691" s="23"/>
      <c r="DR691" s="23"/>
      <c r="DS691" s="23"/>
      <c r="DT691" s="23"/>
      <c r="DU691" s="23"/>
      <c r="DV691" s="23"/>
      <c r="DW691" s="23"/>
      <c r="DX691" s="23"/>
      <c r="DY691" s="23"/>
      <c r="DZ691" s="23"/>
      <c r="EA691" s="23"/>
      <c r="EB691" s="23"/>
      <c r="EC691" s="23"/>
      <c r="ED691" s="23"/>
      <c r="EE691" s="23"/>
      <c r="EF691" s="23"/>
      <c r="EG691" s="23"/>
      <c r="EH691" s="23"/>
      <c r="EI691" s="23"/>
      <c r="EJ691" s="23"/>
      <c r="EK691" s="23"/>
      <c r="EL691" s="23"/>
      <c r="EM691" s="23"/>
      <c r="EN691" s="23"/>
      <c r="EO691" s="23"/>
      <c r="EP691" s="23"/>
      <c r="EQ691" s="23"/>
      <c r="ER691" s="23"/>
      <c r="ES691" s="23"/>
      <c r="ET691" s="23"/>
      <c r="EU691" s="23"/>
      <c r="EV691" s="23"/>
      <c r="EW691" s="23"/>
      <c r="EX691" s="23"/>
      <c r="EY691" s="23"/>
      <c r="EZ691" s="23"/>
      <c r="FA691" s="23"/>
      <c r="FB691" s="23"/>
      <c r="FC691" s="23"/>
      <c r="FD691" s="23"/>
      <c r="FE691" s="23"/>
      <c r="FF691" s="23"/>
      <c r="FG691" s="23"/>
      <c r="FH691" s="23"/>
      <c r="FI691" s="23"/>
      <c r="FJ691" s="23"/>
      <c r="FK691" s="23"/>
      <c r="FL691" s="23"/>
      <c r="FM691" s="23"/>
      <c r="FN691" s="23"/>
      <c r="FO691" s="23"/>
      <c r="FP691" s="23"/>
      <c r="FQ691" s="23"/>
      <c r="FR691" s="23"/>
      <c r="FS691" s="23"/>
      <c r="FT691" s="23"/>
      <c r="FU691" s="23"/>
      <c r="FV691" s="23"/>
      <c r="FW691" s="23"/>
      <c r="FX691" s="23"/>
      <c r="FY691" s="23"/>
      <c r="FZ691" s="23"/>
      <c r="GA691" s="23"/>
      <c r="GB691" s="23"/>
      <c r="GC691" s="23"/>
      <c r="GD691" s="23"/>
      <c r="GE691" s="23"/>
      <c r="GF691" s="23"/>
      <c r="GG691" s="23"/>
      <c r="GH691" s="23"/>
      <c r="GI691" s="23"/>
      <c r="GJ691" s="23"/>
      <c r="GK691" s="23"/>
      <c r="GL691" s="23"/>
      <c r="GM691" s="23"/>
      <c r="GN691" s="23"/>
      <c r="GO691" s="23"/>
      <c r="GP691" s="23"/>
      <c r="GQ691" s="23"/>
      <c r="GR691" s="23"/>
      <c r="GS691" s="23"/>
      <c r="GT691" s="23"/>
      <c r="GU691" s="23"/>
      <c r="GV691" s="23"/>
      <c r="GW691" s="23"/>
      <c r="GX691" s="23"/>
      <c r="GY691" s="23"/>
      <c r="GZ691" s="23"/>
      <c r="HA691" s="23"/>
      <c r="HB691" s="23"/>
      <c r="HC691" s="23"/>
      <c r="HD691" s="23"/>
      <c r="HE691" s="23"/>
      <c r="HF691" s="23"/>
      <c r="HG691" s="23"/>
      <c r="HH691" s="23"/>
      <c r="HI691" s="23"/>
      <c r="HJ691" s="23"/>
      <c r="HK691" s="23"/>
    </row>
    <row r="692" spans="1:219" ht="13.9" customHeight="1">
      <c r="A692" s="392"/>
      <c r="B692" s="160"/>
      <c r="C692" s="161"/>
      <c r="D692" s="161"/>
      <c r="E692" s="255"/>
      <c r="F692" s="396">
        <v>0</v>
      </c>
      <c r="G692" s="181"/>
      <c r="H692" s="186"/>
      <c r="I692" s="162"/>
      <c r="J692" s="163"/>
      <c r="K692" s="164"/>
      <c r="L692" s="164"/>
      <c r="M692" s="187"/>
      <c r="N692" s="458"/>
      <c r="O692" s="463"/>
      <c r="P692" s="190"/>
      <c r="Q692" s="165"/>
      <c r="R692" s="166"/>
      <c r="S692" s="191"/>
      <c r="T692" s="195"/>
      <c r="U692" s="167"/>
      <c r="V692" s="196"/>
      <c r="W692" s="199">
        <f t="shared" si="142"/>
        <v>0</v>
      </c>
      <c r="X692" s="344">
        <f>IF(G692&gt;0,HLOOKUP(C692,'Utility Allowances'!$O$33:$S$34,2),0)</f>
        <v>0</v>
      </c>
      <c r="Y692" s="345">
        <f t="shared" si="143"/>
        <v>0</v>
      </c>
      <c r="Z692" s="168">
        <f t="shared" si="144"/>
        <v>0</v>
      </c>
      <c r="AA692" s="346">
        <f t="shared" si="145"/>
        <v>0</v>
      </c>
      <c r="AB692" s="344">
        <f>IF(Y692&gt;0,VLOOKUP($Y692,'Reference Data 2'!$B$7:$C$71,2),0)</f>
        <v>0</v>
      </c>
      <c r="AC692" s="347">
        <f t="shared" si="146"/>
        <v>0</v>
      </c>
      <c r="AD692" s="348">
        <f t="shared" si="147"/>
        <v>0</v>
      </c>
      <c r="AE692" s="349">
        <f>IF(Y692&gt;0,VLOOKUP($Y692,'Reference Data 2'!$B$9:$D$71,3),0)</f>
        <v>0</v>
      </c>
      <c r="AF692" s="347">
        <f t="shared" si="148"/>
        <v>0</v>
      </c>
      <c r="AG692" s="346">
        <f t="shared" si="149"/>
        <v>0</v>
      </c>
      <c r="AH692" s="350">
        <f t="shared" si="150"/>
        <v>0</v>
      </c>
      <c r="AI692" s="351">
        <f t="shared" si="151"/>
        <v>0</v>
      </c>
      <c r="AJ692" s="352">
        <f t="shared" si="152"/>
        <v>0</v>
      </c>
      <c r="AK692" s="349">
        <f>IF(AA692&gt;0,VLOOKUP(C692,'Reference Data 1'!$N$13:$O$17,2),0)</f>
        <v>0</v>
      </c>
      <c r="AL692" s="346">
        <f t="shared" si="153"/>
        <v>0</v>
      </c>
      <c r="AM692" s="353">
        <f t="shared" si="154"/>
        <v>0</v>
      </c>
      <c r="AN692" s="354">
        <f t="shared" si="155"/>
        <v>0</v>
      </c>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c r="BU692" s="23"/>
      <c r="BV692" s="23"/>
      <c r="BW692" s="23"/>
      <c r="BX692" s="23"/>
      <c r="BY692" s="23"/>
      <c r="BZ692" s="23"/>
      <c r="CA692" s="23"/>
      <c r="CB692" s="23"/>
      <c r="CC692" s="23"/>
      <c r="CD692" s="23"/>
      <c r="CE692" s="23"/>
      <c r="CF692" s="23"/>
      <c r="CG692" s="23"/>
      <c r="CH692" s="23"/>
      <c r="CI692" s="23"/>
      <c r="CJ692" s="23"/>
      <c r="CK692" s="23"/>
      <c r="CL692" s="23"/>
      <c r="CM692" s="23"/>
      <c r="CN692" s="23"/>
      <c r="CO692" s="23"/>
      <c r="CP692" s="23"/>
      <c r="CQ692" s="23"/>
      <c r="CR692" s="23"/>
      <c r="CS692" s="23"/>
      <c r="CT692" s="23"/>
      <c r="CU692" s="23"/>
      <c r="CV692" s="23"/>
      <c r="CW692" s="23"/>
      <c r="CX692" s="23"/>
      <c r="CY692" s="23"/>
      <c r="CZ692" s="23"/>
      <c r="DA692" s="23"/>
      <c r="DB692" s="23"/>
      <c r="DC692" s="23"/>
      <c r="DD692" s="23"/>
      <c r="DE692" s="23"/>
      <c r="DF692" s="23"/>
      <c r="DG692" s="23"/>
      <c r="DH692" s="23"/>
      <c r="DI692" s="23"/>
      <c r="DJ692" s="23"/>
      <c r="DK692" s="23"/>
      <c r="DL692" s="23"/>
      <c r="DM692" s="23"/>
      <c r="DN692" s="23"/>
      <c r="DO692" s="23"/>
      <c r="DP692" s="23"/>
      <c r="DQ692" s="23"/>
      <c r="DR692" s="23"/>
      <c r="DS692" s="23"/>
      <c r="DT692" s="23"/>
      <c r="DU692" s="23"/>
      <c r="DV692" s="23"/>
      <c r="DW692" s="23"/>
      <c r="DX692" s="23"/>
      <c r="DY692" s="23"/>
      <c r="DZ692" s="23"/>
      <c r="EA692" s="23"/>
      <c r="EB692" s="23"/>
      <c r="EC692" s="23"/>
      <c r="ED692" s="23"/>
      <c r="EE692" s="23"/>
      <c r="EF692" s="23"/>
      <c r="EG692" s="23"/>
      <c r="EH692" s="23"/>
      <c r="EI692" s="23"/>
      <c r="EJ692" s="23"/>
      <c r="EK692" s="23"/>
      <c r="EL692" s="23"/>
      <c r="EM692" s="23"/>
      <c r="EN692" s="23"/>
      <c r="EO692" s="23"/>
      <c r="EP692" s="23"/>
      <c r="EQ692" s="23"/>
      <c r="ER692" s="23"/>
      <c r="ES692" s="23"/>
      <c r="ET692" s="23"/>
      <c r="EU692" s="23"/>
      <c r="EV692" s="23"/>
      <c r="EW692" s="23"/>
      <c r="EX692" s="23"/>
      <c r="EY692" s="23"/>
      <c r="EZ692" s="23"/>
      <c r="FA692" s="23"/>
      <c r="FB692" s="23"/>
      <c r="FC692" s="23"/>
      <c r="FD692" s="23"/>
      <c r="FE692" s="23"/>
      <c r="FF692" s="23"/>
      <c r="FG692" s="23"/>
      <c r="FH692" s="23"/>
      <c r="FI692" s="23"/>
      <c r="FJ692" s="23"/>
      <c r="FK692" s="23"/>
      <c r="FL692" s="23"/>
      <c r="FM692" s="23"/>
      <c r="FN692" s="23"/>
      <c r="FO692" s="23"/>
      <c r="FP692" s="23"/>
      <c r="FQ692" s="23"/>
      <c r="FR692" s="23"/>
      <c r="FS692" s="23"/>
      <c r="FT692" s="23"/>
      <c r="FU692" s="23"/>
      <c r="FV692" s="23"/>
      <c r="FW692" s="23"/>
      <c r="FX692" s="23"/>
      <c r="FY692" s="23"/>
      <c r="FZ692" s="23"/>
      <c r="GA692" s="23"/>
      <c r="GB692" s="23"/>
      <c r="GC692" s="23"/>
      <c r="GD692" s="23"/>
      <c r="GE692" s="23"/>
      <c r="GF692" s="23"/>
      <c r="GG692" s="23"/>
      <c r="GH692" s="23"/>
      <c r="GI692" s="23"/>
      <c r="GJ692" s="23"/>
      <c r="GK692" s="23"/>
      <c r="GL692" s="23"/>
      <c r="GM692" s="23"/>
      <c r="GN692" s="23"/>
      <c r="GO692" s="23"/>
      <c r="GP692" s="23"/>
      <c r="GQ692" s="23"/>
      <c r="GR692" s="23"/>
      <c r="GS692" s="23"/>
      <c r="GT692" s="23"/>
      <c r="GU692" s="23"/>
      <c r="GV692" s="23"/>
      <c r="GW692" s="23"/>
      <c r="GX692" s="23"/>
      <c r="GY692" s="23"/>
      <c r="GZ692" s="23"/>
      <c r="HA692" s="23"/>
      <c r="HB692" s="23"/>
      <c r="HC692" s="23"/>
      <c r="HD692" s="23"/>
      <c r="HE692" s="23"/>
      <c r="HF692" s="23"/>
      <c r="HG692" s="23"/>
      <c r="HH692" s="23"/>
      <c r="HI692" s="23"/>
      <c r="HJ692" s="23"/>
      <c r="HK692" s="23"/>
    </row>
    <row r="693" spans="1:219" ht="13.9" customHeight="1">
      <c r="A693" s="392"/>
      <c r="B693" s="160"/>
      <c r="C693" s="161"/>
      <c r="D693" s="161"/>
      <c r="E693" s="255"/>
      <c r="F693" s="396">
        <v>0</v>
      </c>
      <c r="G693" s="181"/>
      <c r="H693" s="186"/>
      <c r="I693" s="162"/>
      <c r="J693" s="163"/>
      <c r="K693" s="164"/>
      <c r="L693" s="164"/>
      <c r="M693" s="187"/>
      <c r="N693" s="458"/>
      <c r="O693" s="463"/>
      <c r="P693" s="190"/>
      <c r="Q693" s="165"/>
      <c r="R693" s="166"/>
      <c r="S693" s="191"/>
      <c r="T693" s="195"/>
      <c r="U693" s="167"/>
      <c r="V693" s="196"/>
      <c r="W693" s="199">
        <f t="shared" si="142"/>
        <v>0</v>
      </c>
      <c r="X693" s="344">
        <f>IF(G693&gt;0,HLOOKUP(C693,'Utility Allowances'!$O$33:$S$34,2),0)</f>
        <v>0</v>
      </c>
      <c r="Y693" s="345">
        <f t="shared" si="143"/>
        <v>0</v>
      </c>
      <c r="Z693" s="168">
        <f t="shared" si="144"/>
        <v>0</v>
      </c>
      <c r="AA693" s="346">
        <f t="shared" si="145"/>
        <v>0</v>
      </c>
      <c r="AB693" s="344">
        <f>IF(Y693&gt;0,VLOOKUP($Y693,'Reference Data 2'!$B$7:$C$71,2),0)</f>
        <v>0</v>
      </c>
      <c r="AC693" s="347">
        <f t="shared" si="146"/>
        <v>0</v>
      </c>
      <c r="AD693" s="348">
        <f t="shared" si="147"/>
        <v>0</v>
      </c>
      <c r="AE693" s="349">
        <f>IF(Y693&gt;0,VLOOKUP($Y693,'Reference Data 2'!$B$9:$D$71,3),0)</f>
        <v>0</v>
      </c>
      <c r="AF693" s="347">
        <f t="shared" si="148"/>
        <v>0</v>
      </c>
      <c r="AG693" s="346">
        <f t="shared" si="149"/>
        <v>0</v>
      </c>
      <c r="AH693" s="350">
        <f t="shared" si="150"/>
        <v>0</v>
      </c>
      <c r="AI693" s="351">
        <f t="shared" si="151"/>
        <v>0</v>
      </c>
      <c r="AJ693" s="352">
        <f t="shared" si="152"/>
        <v>0</v>
      </c>
      <c r="AK693" s="349">
        <f>IF(AA693&gt;0,VLOOKUP(C693,'Reference Data 1'!$N$13:$O$17,2),0)</f>
        <v>0</v>
      </c>
      <c r="AL693" s="346">
        <f t="shared" si="153"/>
        <v>0</v>
      </c>
      <c r="AM693" s="353">
        <f t="shared" si="154"/>
        <v>0</v>
      </c>
      <c r="AN693" s="354">
        <f t="shared" si="155"/>
        <v>0</v>
      </c>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c r="BU693" s="23"/>
      <c r="BV693" s="23"/>
      <c r="BW693" s="23"/>
      <c r="BX693" s="23"/>
      <c r="BY693" s="23"/>
      <c r="BZ693" s="23"/>
      <c r="CA693" s="23"/>
      <c r="CB693" s="23"/>
      <c r="CC693" s="23"/>
      <c r="CD693" s="23"/>
      <c r="CE693" s="23"/>
      <c r="CF693" s="23"/>
      <c r="CG693" s="23"/>
      <c r="CH693" s="23"/>
      <c r="CI693" s="23"/>
      <c r="CJ693" s="23"/>
      <c r="CK693" s="23"/>
      <c r="CL693" s="23"/>
      <c r="CM693" s="23"/>
      <c r="CN693" s="23"/>
      <c r="CO693" s="23"/>
      <c r="CP693" s="23"/>
      <c r="CQ693" s="23"/>
      <c r="CR693" s="23"/>
      <c r="CS693" s="23"/>
      <c r="CT693" s="23"/>
      <c r="CU693" s="23"/>
      <c r="CV693" s="23"/>
      <c r="CW693" s="23"/>
      <c r="CX693" s="23"/>
      <c r="CY693" s="23"/>
      <c r="CZ693" s="23"/>
      <c r="DA693" s="23"/>
      <c r="DB693" s="23"/>
      <c r="DC693" s="23"/>
      <c r="DD693" s="23"/>
      <c r="DE693" s="23"/>
      <c r="DF693" s="23"/>
      <c r="DG693" s="23"/>
      <c r="DH693" s="23"/>
      <c r="DI693" s="23"/>
      <c r="DJ693" s="23"/>
      <c r="DK693" s="23"/>
      <c r="DL693" s="23"/>
      <c r="DM693" s="23"/>
      <c r="DN693" s="23"/>
      <c r="DO693" s="23"/>
      <c r="DP693" s="23"/>
      <c r="DQ693" s="23"/>
      <c r="DR693" s="23"/>
      <c r="DS693" s="23"/>
      <c r="DT693" s="23"/>
      <c r="DU693" s="23"/>
      <c r="DV693" s="23"/>
      <c r="DW693" s="23"/>
      <c r="DX693" s="23"/>
      <c r="DY693" s="23"/>
      <c r="DZ693" s="23"/>
      <c r="EA693" s="23"/>
      <c r="EB693" s="23"/>
      <c r="EC693" s="23"/>
      <c r="ED693" s="23"/>
      <c r="EE693" s="23"/>
      <c r="EF693" s="23"/>
      <c r="EG693" s="23"/>
      <c r="EH693" s="23"/>
      <c r="EI693" s="23"/>
      <c r="EJ693" s="23"/>
      <c r="EK693" s="23"/>
      <c r="EL693" s="23"/>
      <c r="EM693" s="23"/>
      <c r="EN693" s="23"/>
      <c r="EO693" s="23"/>
      <c r="EP693" s="23"/>
      <c r="EQ693" s="23"/>
      <c r="ER693" s="23"/>
      <c r="ES693" s="23"/>
      <c r="ET693" s="23"/>
      <c r="EU693" s="23"/>
      <c r="EV693" s="23"/>
      <c r="EW693" s="23"/>
      <c r="EX693" s="23"/>
      <c r="EY693" s="23"/>
      <c r="EZ693" s="23"/>
      <c r="FA693" s="23"/>
      <c r="FB693" s="23"/>
      <c r="FC693" s="23"/>
      <c r="FD693" s="23"/>
      <c r="FE693" s="23"/>
      <c r="FF693" s="23"/>
      <c r="FG693" s="23"/>
      <c r="FH693" s="23"/>
      <c r="FI693" s="23"/>
      <c r="FJ693" s="23"/>
      <c r="FK693" s="23"/>
      <c r="FL693" s="23"/>
      <c r="FM693" s="23"/>
      <c r="FN693" s="23"/>
      <c r="FO693" s="23"/>
      <c r="FP693" s="23"/>
      <c r="FQ693" s="23"/>
      <c r="FR693" s="23"/>
      <c r="FS693" s="23"/>
      <c r="FT693" s="23"/>
      <c r="FU693" s="23"/>
      <c r="FV693" s="23"/>
      <c r="FW693" s="23"/>
      <c r="FX693" s="23"/>
      <c r="FY693" s="23"/>
      <c r="FZ693" s="23"/>
      <c r="GA693" s="23"/>
      <c r="GB693" s="23"/>
      <c r="GC693" s="23"/>
      <c r="GD693" s="23"/>
      <c r="GE693" s="23"/>
      <c r="GF693" s="23"/>
      <c r="GG693" s="23"/>
      <c r="GH693" s="23"/>
      <c r="GI693" s="23"/>
      <c r="GJ693" s="23"/>
      <c r="GK693" s="23"/>
      <c r="GL693" s="23"/>
      <c r="GM693" s="23"/>
      <c r="GN693" s="23"/>
      <c r="GO693" s="23"/>
      <c r="GP693" s="23"/>
      <c r="GQ693" s="23"/>
      <c r="GR693" s="23"/>
      <c r="GS693" s="23"/>
      <c r="GT693" s="23"/>
      <c r="GU693" s="23"/>
      <c r="GV693" s="23"/>
      <c r="GW693" s="23"/>
      <c r="GX693" s="23"/>
      <c r="GY693" s="23"/>
      <c r="GZ693" s="23"/>
      <c r="HA693" s="23"/>
      <c r="HB693" s="23"/>
      <c r="HC693" s="23"/>
      <c r="HD693" s="23"/>
      <c r="HE693" s="23"/>
      <c r="HF693" s="23"/>
      <c r="HG693" s="23"/>
      <c r="HH693" s="23"/>
      <c r="HI693" s="23"/>
      <c r="HJ693" s="23"/>
      <c r="HK693" s="23"/>
    </row>
    <row r="694" spans="1:219" ht="13.9" customHeight="1">
      <c r="A694" s="392"/>
      <c r="B694" s="160"/>
      <c r="C694" s="161"/>
      <c r="D694" s="161"/>
      <c r="E694" s="255"/>
      <c r="F694" s="396">
        <v>0</v>
      </c>
      <c r="G694" s="181"/>
      <c r="H694" s="186"/>
      <c r="I694" s="162"/>
      <c r="J694" s="163"/>
      <c r="K694" s="164"/>
      <c r="L694" s="164"/>
      <c r="M694" s="187"/>
      <c r="N694" s="458"/>
      <c r="O694" s="463"/>
      <c r="P694" s="190"/>
      <c r="Q694" s="165"/>
      <c r="R694" s="166"/>
      <c r="S694" s="191"/>
      <c r="T694" s="195"/>
      <c r="U694" s="167"/>
      <c r="V694" s="196"/>
      <c r="W694" s="199">
        <f t="shared" si="142"/>
        <v>0</v>
      </c>
      <c r="X694" s="344">
        <f>IF(G694&gt;0,HLOOKUP(C694,'Utility Allowances'!$O$33:$S$34,2),0)</f>
        <v>0</v>
      </c>
      <c r="Y694" s="345">
        <f t="shared" si="143"/>
        <v>0</v>
      </c>
      <c r="Z694" s="168">
        <f t="shared" si="144"/>
        <v>0</v>
      </c>
      <c r="AA694" s="346">
        <f t="shared" si="145"/>
        <v>0</v>
      </c>
      <c r="AB694" s="344">
        <f>IF(Y694&gt;0,VLOOKUP($Y694,'Reference Data 2'!$B$7:$C$71,2),0)</f>
        <v>0</v>
      </c>
      <c r="AC694" s="347">
        <f t="shared" si="146"/>
        <v>0</v>
      </c>
      <c r="AD694" s="348">
        <f t="shared" si="147"/>
        <v>0</v>
      </c>
      <c r="AE694" s="349">
        <f>IF(Y694&gt;0,VLOOKUP($Y694,'Reference Data 2'!$B$9:$D$71,3),0)</f>
        <v>0</v>
      </c>
      <c r="AF694" s="347">
        <f t="shared" si="148"/>
        <v>0</v>
      </c>
      <c r="AG694" s="346">
        <f t="shared" si="149"/>
        <v>0</v>
      </c>
      <c r="AH694" s="350">
        <f t="shared" si="150"/>
        <v>0</v>
      </c>
      <c r="AI694" s="351">
        <f t="shared" si="151"/>
        <v>0</v>
      </c>
      <c r="AJ694" s="352">
        <f t="shared" si="152"/>
        <v>0</v>
      </c>
      <c r="AK694" s="349">
        <f>IF(AA694&gt;0,VLOOKUP(C694,'Reference Data 1'!$N$13:$O$17,2),0)</f>
        <v>0</v>
      </c>
      <c r="AL694" s="346">
        <f t="shared" si="153"/>
        <v>0</v>
      </c>
      <c r="AM694" s="353">
        <f t="shared" si="154"/>
        <v>0</v>
      </c>
      <c r="AN694" s="354">
        <f t="shared" si="155"/>
        <v>0</v>
      </c>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c r="DN694" s="23"/>
      <c r="DO694" s="23"/>
      <c r="DP694" s="23"/>
      <c r="DQ694" s="23"/>
      <c r="DR694" s="23"/>
      <c r="DS694" s="23"/>
      <c r="DT694" s="23"/>
      <c r="DU694" s="23"/>
      <c r="DV694" s="23"/>
      <c r="DW694" s="23"/>
      <c r="DX694" s="23"/>
      <c r="DY694" s="23"/>
      <c r="DZ694" s="23"/>
      <c r="EA694" s="23"/>
      <c r="EB694" s="23"/>
      <c r="EC694" s="23"/>
      <c r="ED694" s="23"/>
      <c r="EE694" s="23"/>
      <c r="EF694" s="23"/>
      <c r="EG694" s="23"/>
      <c r="EH694" s="23"/>
      <c r="EI694" s="23"/>
      <c r="EJ694" s="23"/>
      <c r="EK694" s="23"/>
      <c r="EL694" s="23"/>
      <c r="EM694" s="23"/>
      <c r="EN694" s="23"/>
      <c r="EO694" s="23"/>
      <c r="EP694" s="23"/>
      <c r="EQ694" s="23"/>
      <c r="ER694" s="23"/>
      <c r="ES694" s="23"/>
      <c r="ET694" s="23"/>
      <c r="EU694" s="23"/>
      <c r="EV694" s="23"/>
      <c r="EW694" s="23"/>
      <c r="EX694" s="23"/>
      <c r="EY694" s="23"/>
      <c r="EZ694" s="23"/>
      <c r="FA694" s="23"/>
      <c r="FB694" s="23"/>
      <c r="FC694" s="23"/>
      <c r="FD694" s="23"/>
      <c r="FE694" s="23"/>
      <c r="FF694" s="23"/>
      <c r="FG694" s="23"/>
      <c r="FH694" s="23"/>
      <c r="FI694" s="23"/>
      <c r="FJ694" s="23"/>
      <c r="FK694" s="23"/>
      <c r="FL694" s="23"/>
      <c r="FM694" s="23"/>
      <c r="FN694" s="23"/>
      <c r="FO694" s="23"/>
      <c r="FP694" s="23"/>
      <c r="FQ694" s="23"/>
      <c r="FR694" s="23"/>
      <c r="FS694" s="23"/>
      <c r="FT694" s="23"/>
      <c r="FU694" s="23"/>
      <c r="FV694" s="23"/>
      <c r="FW694" s="23"/>
      <c r="FX694" s="23"/>
      <c r="FY694" s="23"/>
      <c r="FZ694" s="23"/>
      <c r="GA694" s="23"/>
      <c r="GB694" s="23"/>
      <c r="GC694" s="23"/>
      <c r="GD694" s="23"/>
      <c r="GE694" s="23"/>
      <c r="GF694" s="23"/>
      <c r="GG694" s="23"/>
      <c r="GH694" s="23"/>
      <c r="GI694" s="23"/>
      <c r="GJ694" s="23"/>
      <c r="GK694" s="23"/>
      <c r="GL694" s="23"/>
      <c r="GM694" s="23"/>
      <c r="GN694" s="23"/>
      <c r="GO694" s="23"/>
      <c r="GP694" s="23"/>
      <c r="GQ694" s="23"/>
      <c r="GR694" s="23"/>
      <c r="GS694" s="23"/>
      <c r="GT694" s="23"/>
      <c r="GU694" s="23"/>
      <c r="GV694" s="23"/>
      <c r="GW694" s="23"/>
      <c r="GX694" s="23"/>
      <c r="GY694" s="23"/>
      <c r="GZ694" s="23"/>
      <c r="HA694" s="23"/>
      <c r="HB694" s="23"/>
      <c r="HC694" s="23"/>
      <c r="HD694" s="23"/>
      <c r="HE694" s="23"/>
      <c r="HF694" s="23"/>
      <c r="HG694" s="23"/>
      <c r="HH694" s="23"/>
      <c r="HI694" s="23"/>
      <c r="HJ694" s="23"/>
      <c r="HK694" s="23"/>
    </row>
    <row r="695" spans="1:219" ht="13.9" customHeight="1">
      <c r="A695" s="392"/>
      <c r="B695" s="160"/>
      <c r="C695" s="161"/>
      <c r="D695" s="161"/>
      <c r="E695" s="255"/>
      <c r="F695" s="396">
        <v>0</v>
      </c>
      <c r="G695" s="181"/>
      <c r="H695" s="186"/>
      <c r="I695" s="162"/>
      <c r="J695" s="163"/>
      <c r="K695" s="164"/>
      <c r="L695" s="164"/>
      <c r="M695" s="187"/>
      <c r="N695" s="458"/>
      <c r="O695" s="463"/>
      <c r="P695" s="190"/>
      <c r="Q695" s="165"/>
      <c r="R695" s="166"/>
      <c r="S695" s="191"/>
      <c r="T695" s="195"/>
      <c r="U695" s="167"/>
      <c r="V695" s="196"/>
      <c r="W695" s="199">
        <f t="shared" si="142"/>
        <v>0</v>
      </c>
      <c r="X695" s="344">
        <f>IF(G695&gt;0,HLOOKUP(C695,'Utility Allowances'!$O$33:$S$34,2),0)</f>
        <v>0</v>
      </c>
      <c r="Y695" s="345">
        <f t="shared" si="143"/>
        <v>0</v>
      </c>
      <c r="Z695" s="168">
        <f t="shared" si="144"/>
        <v>0</v>
      </c>
      <c r="AA695" s="346">
        <f t="shared" si="145"/>
        <v>0</v>
      </c>
      <c r="AB695" s="344">
        <f>IF(Y695&gt;0,VLOOKUP($Y695,'Reference Data 2'!$B$7:$C$71,2),0)</f>
        <v>0</v>
      </c>
      <c r="AC695" s="347">
        <f t="shared" si="146"/>
        <v>0</v>
      </c>
      <c r="AD695" s="348">
        <f t="shared" si="147"/>
        <v>0</v>
      </c>
      <c r="AE695" s="349">
        <f>IF(Y695&gt;0,VLOOKUP($Y695,'Reference Data 2'!$B$9:$D$71,3),0)</f>
        <v>0</v>
      </c>
      <c r="AF695" s="347">
        <f t="shared" si="148"/>
        <v>0</v>
      </c>
      <c r="AG695" s="346">
        <f t="shared" si="149"/>
        <v>0</v>
      </c>
      <c r="AH695" s="350">
        <f t="shared" si="150"/>
        <v>0</v>
      </c>
      <c r="AI695" s="351">
        <f t="shared" si="151"/>
        <v>0</v>
      </c>
      <c r="AJ695" s="352">
        <f t="shared" si="152"/>
        <v>0</v>
      </c>
      <c r="AK695" s="349">
        <f>IF(AA695&gt;0,VLOOKUP(C695,'Reference Data 1'!$N$13:$O$17,2),0)</f>
        <v>0</v>
      </c>
      <c r="AL695" s="346">
        <f t="shared" si="153"/>
        <v>0</v>
      </c>
      <c r="AM695" s="353">
        <f t="shared" si="154"/>
        <v>0</v>
      </c>
      <c r="AN695" s="354">
        <f t="shared" si="155"/>
        <v>0</v>
      </c>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c r="BU695" s="23"/>
      <c r="BV695" s="23"/>
      <c r="BW695" s="23"/>
      <c r="BX695" s="23"/>
      <c r="BY695" s="23"/>
      <c r="BZ695" s="23"/>
      <c r="CA695" s="23"/>
      <c r="CB695" s="23"/>
      <c r="CC695" s="23"/>
      <c r="CD695" s="23"/>
      <c r="CE695" s="23"/>
      <c r="CF695" s="23"/>
      <c r="CG695" s="23"/>
      <c r="CH695" s="23"/>
      <c r="CI695" s="23"/>
      <c r="CJ695" s="23"/>
      <c r="CK695" s="23"/>
      <c r="CL695" s="23"/>
      <c r="CM695" s="23"/>
      <c r="CN695" s="23"/>
      <c r="CO695" s="23"/>
      <c r="CP695" s="23"/>
      <c r="CQ695" s="23"/>
      <c r="CR695" s="23"/>
      <c r="CS695" s="23"/>
      <c r="CT695" s="23"/>
      <c r="CU695" s="23"/>
      <c r="CV695" s="23"/>
      <c r="CW695" s="23"/>
      <c r="CX695" s="23"/>
      <c r="CY695" s="23"/>
      <c r="CZ695" s="23"/>
      <c r="DA695" s="23"/>
      <c r="DB695" s="23"/>
      <c r="DC695" s="23"/>
      <c r="DD695" s="23"/>
      <c r="DE695" s="23"/>
      <c r="DF695" s="23"/>
      <c r="DG695" s="23"/>
      <c r="DH695" s="23"/>
      <c r="DI695" s="23"/>
      <c r="DJ695" s="23"/>
      <c r="DK695" s="23"/>
      <c r="DL695" s="23"/>
      <c r="DM695" s="23"/>
      <c r="DN695" s="23"/>
      <c r="DO695" s="23"/>
      <c r="DP695" s="23"/>
      <c r="DQ695" s="23"/>
      <c r="DR695" s="23"/>
      <c r="DS695" s="23"/>
      <c r="DT695" s="23"/>
      <c r="DU695" s="23"/>
      <c r="DV695" s="23"/>
      <c r="DW695" s="23"/>
      <c r="DX695" s="23"/>
      <c r="DY695" s="23"/>
      <c r="DZ695" s="23"/>
      <c r="EA695" s="23"/>
      <c r="EB695" s="23"/>
      <c r="EC695" s="23"/>
      <c r="ED695" s="23"/>
      <c r="EE695" s="23"/>
      <c r="EF695" s="23"/>
      <c r="EG695" s="23"/>
      <c r="EH695" s="23"/>
      <c r="EI695" s="23"/>
      <c r="EJ695" s="23"/>
      <c r="EK695" s="23"/>
      <c r="EL695" s="23"/>
      <c r="EM695" s="23"/>
      <c r="EN695" s="23"/>
      <c r="EO695" s="23"/>
      <c r="EP695" s="23"/>
      <c r="EQ695" s="23"/>
      <c r="ER695" s="23"/>
      <c r="ES695" s="23"/>
      <c r="ET695" s="23"/>
      <c r="EU695" s="23"/>
      <c r="EV695" s="23"/>
      <c r="EW695" s="23"/>
      <c r="EX695" s="23"/>
      <c r="EY695" s="23"/>
      <c r="EZ695" s="23"/>
      <c r="FA695" s="23"/>
      <c r="FB695" s="23"/>
      <c r="FC695" s="23"/>
      <c r="FD695" s="23"/>
      <c r="FE695" s="23"/>
      <c r="FF695" s="23"/>
      <c r="FG695" s="23"/>
      <c r="FH695" s="23"/>
      <c r="FI695" s="23"/>
      <c r="FJ695" s="23"/>
      <c r="FK695" s="23"/>
      <c r="FL695" s="23"/>
      <c r="FM695" s="23"/>
      <c r="FN695" s="23"/>
      <c r="FO695" s="23"/>
      <c r="FP695" s="23"/>
      <c r="FQ695" s="23"/>
      <c r="FR695" s="23"/>
      <c r="FS695" s="23"/>
      <c r="FT695" s="23"/>
      <c r="FU695" s="23"/>
      <c r="FV695" s="23"/>
      <c r="FW695" s="23"/>
      <c r="FX695" s="23"/>
      <c r="FY695" s="23"/>
      <c r="FZ695" s="23"/>
      <c r="GA695" s="23"/>
      <c r="GB695" s="23"/>
      <c r="GC695" s="23"/>
      <c r="GD695" s="23"/>
      <c r="GE695" s="23"/>
      <c r="GF695" s="23"/>
      <c r="GG695" s="23"/>
      <c r="GH695" s="23"/>
      <c r="GI695" s="23"/>
      <c r="GJ695" s="23"/>
      <c r="GK695" s="23"/>
      <c r="GL695" s="23"/>
      <c r="GM695" s="23"/>
      <c r="GN695" s="23"/>
      <c r="GO695" s="23"/>
      <c r="GP695" s="23"/>
      <c r="GQ695" s="23"/>
      <c r="GR695" s="23"/>
      <c r="GS695" s="23"/>
      <c r="GT695" s="23"/>
      <c r="GU695" s="23"/>
      <c r="GV695" s="23"/>
      <c r="GW695" s="23"/>
      <c r="GX695" s="23"/>
      <c r="GY695" s="23"/>
      <c r="GZ695" s="23"/>
      <c r="HA695" s="23"/>
      <c r="HB695" s="23"/>
      <c r="HC695" s="23"/>
      <c r="HD695" s="23"/>
      <c r="HE695" s="23"/>
      <c r="HF695" s="23"/>
      <c r="HG695" s="23"/>
      <c r="HH695" s="23"/>
      <c r="HI695" s="23"/>
      <c r="HJ695" s="23"/>
      <c r="HK695" s="23"/>
    </row>
    <row r="696" spans="1:219" ht="13.9" customHeight="1">
      <c r="A696" s="392"/>
      <c r="B696" s="160"/>
      <c r="C696" s="161"/>
      <c r="D696" s="161"/>
      <c r="E696" s="255"/>
      <c r="F696" s="396">
        <v>0</v>
      </c>
      <c r="G696" s="181"/>
      <c r="H696" s="186"/>
      <c r="I696" s="162"/>
      <c r="J696" s="163"/>
      <c r="K696" s="164"/>
      <c r="L696" s="164"/>
      <c r="M696" s="187"/>
      <c r="N696" s="458"/>
      <c r="O696" s="463"/>
      <c r="P696" s="190"/>
      <c r="Q696" s="165"/>
      <c r="R696" s="166"/>
      <c r="S696" s="191"/>
      <c r="T696" s="195"/>
      <c r="U696" s="167"/>
      <c r="V696" s="196"/>
      <c r="W696" s="199">
        <f t="shared" si="142"/>
        <v>0</v>
      </c>
      <c r="X696" s="344">
        <f>IF(G696&gt;0,HLOOKUP(C696,'Utility Allowances'!$O$33:$S$34,2),0)</f>
        <v>0</v>
      </c>
      <c r="Y696" s="345">
        <f t="shared" si="143"/>
        <v>0</v>
      </c>
      <c r="Z696" s="168">
        <f t="shared" si="144"/>
        <v>0</v>
      </c>
      <c r="AA696" s="346">
        <f t="shared" si="145"/>
        <v>0</v>
      </c>
      <c r="AB696" s="344">
        <f>IF(Y696&gt;0,VLOOKUP($Y696,'Reference Data 2'!$B$7:$C$71,2),0)</f>
        <v>0</v>
      </c>
      <c r="AC696" s="347">
        <f t="shared" si="146"/>
        <v>0</v>
      </c>
      <c r="AD696" s="348">
        <f t="shared" si="147"/>
        <v>0</v>
      </c>
      <c r="AE696" s="349">
        <f>IF(Y696&gt;0,VLOOKUP($Y696,'Reference Data 2'!$B$9:$D$71,3),0)</f>
        <v>0</v>
      </c>
      <c r="AF696" s="347">
        <f t="shared" si="148"/>
        <v>0</v>
      </c>
      <c r="AG696" s="346">
        <f t="shared" si="149"/>
        <v>0</v>
      </c>
      <c r="AH696" s="350">
        <f t="shared" si="150"/>
        <v>0</v>
      </c>
      <c r="AI696" s="351">
        <f t="shared" si="151"/>
        <v>0</v>
      </c>
      <c r="AJ696" s="352">
        <f t="shared" si="152"/>
        <v>0</v>
      </c>
      <c r="AK696" s="349">
        <f>IF(AA696&gt;0,VLOOKUP(C696,'Reference Data 1'!$N$13:$O$17,2),0)</f>
        <v>0</v>
      </c>
      <c r="AL696" s="346">
        <f t="shared" si="153"/>
        <v>0</v>
      </c>
      <c r="AM696" s="353">
        <f t="shared" si="154"/>
        <v>0</v>
      </c>
      <c r="AN696" s="354">
        <f t="shared" si="155"/>
        <v>0</v>
      </c>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3"/>
      <c r="EV696" s="23"/>
      <c r="EW696" s="23"/>
      <c r="EX696" s="23"/>
      <c r="EY696" s="23"/>
      <c r="EZ696" s="23"/>
      <c r="FA696" s="23"/>
      <c r="FB696" s="23"/>
      <c r="FC696" s="23"/>
      <c r="FD696" s="23"/>
      <c r="FE696" s="23"/>
      <c r="FF696" s="23"/>
      <c r="FG696" s="23"/>
      <c r="FH696" s="23"/>
      <c r="FI696" s="23"/>
      <c r="FJ696" s="23"/>
      <c r="FK696" s="23"/>
      <c r="FL696" s="23"/>
      <c r="FM696" s="23"/>
      <c r="FN696" s="23"/>
      <c r="FO696" s="23"/>
      <c r="FP696" s="23"/>
      <c r="FQ696" s="23"/>
      <c r="FR696" s="23"/>
      <c r="FS696" s="23"/>
      <c r="FT696" s="23"/>
      <c r="FU696" s="23"/>
      <c r="FV696" s="23"/>
      <c r="FW696" s="23"/>
      <c r="FX696" s="23"/>
      <c r="FY696" s="23"/>
      <c r="FZ696" s="23"/>
      <c r="GA696" s="23"/>
      <c r="GB696" s="23"/>
      <c r="GC696" s="23"/>
      <c r="GD696" s="23"/>
      <c r="GE696" s="23"/>
      <c r="GF696" s="23"/>
      <c r="GG696" s="23"/>
      <c r="GH696" s="23"/>
      <c r="GI696" s="23"/>
      <c r="GJ696" s="23"/>
      <c r="GK696" s="23"/>
      <c r="GL696" s="23"/>
      <c r="GM696" s="23"/>
      <c r="GN696" s="23"/>
      <c r="GO696" s="23"/>
      <c r="GP696" s="23"/>
      <c r="GQ696" s="23"/>
      <c r="GR696" s="23"/>
      <c r="GS696" s="23"/>
      <c r="GT696" s="23"/>
      <c r="GU696" s="23"/>
      <c r="GV696" s="23"/>
      <c r="GW696" s="23"/>
      <c r="GX696" s="23"/>
      <c r="GY696" s="23"/>
      <c r="GZ696" s="23"/>
      <c r="HA696" s="23"/>
      <c r="HB696" s="23"/>
      <c r="HC696" s="23"/>
      <c r="HD696" s="23"/>
      <c r="HE696" s="23"/>
      <c r="HF696" s="23"/>
      <c r="HG696" s="23"/>
      <c r="HH696" s="23"/>
      <c r="HI696" s="23"/>
      <c r="HJ696" s="23"/>
      <c r="HK696" s="23"/>
    </row>
    <row r="697" spans="1:219" ht="13.9" customHeight="1">
      <c r="A697" s="392"/>
      <c r="B697" s="160"/>
      <c r="C697" s="161"/>
      <c r="D697" s="161"/>
      <c r="E697" s="255"/>
      <c r="F697" s="396">
        <v>0</v>
      </c>
      <c r="G697" s="181"/>
      <c r="H697" s="186"/>
      <c r="I697" s="162"/>
      <c r="J697" s="163"/>
      <c r="K697" s="164"/>
      <c r="L697" s="164"/>
      <c r="M697" s="187"/>
      <c r="N697" s="458"/>
      <c r="O697" s="463"/>
      <c r="P697" s="190"/>
      <c r="Q697" s="165"/>
      <c r="R697" s="166"/>
      <c r="S697" s="191"/>
      <c r="T697" s="195"/>
      <c r="U697" s="167"/>
      <c r="V697" s="196"/>
      <c r="W697" s="199">
        <f t="shared" si="142"/>
        <v>0</v>
      </c>
      <c r="X697" s="344">
        <f>IF(G697&gt;0,HLOOKUP(C697,'Utility Allowances'!$O$33:$S$34,2),0)</f>
        <v>0</v>
      </c>
      <c r="Y697" s="345">
        <f t="shared" si="143"/>
        <v>0</v>
      </c>
      <c r="Z697" s="168">
        <f t="shared" si="144"/>
        <v>0</v>
      </c>
      <c r="AA697" s="346">
        <f t="shared" si="145"/>
        <v>0</v>
      </c>
      <c r="AB697" s="344">
        <f>IF(Y697&gt;0,VLOOKUP($Y697,'Reference Data 2'!$B$7:$C$71,2),0)</f>
        <v>0</v>
      </c>
      <c r="AC697" s="347">
        <f t="shared" si="146"/>
        <v>0</v>
      </c>
      <c r="AD697" s="348">
        <f t="shared" si="147"/>
        <v>0</v>
      </c>
      <c r="AE697" s="349">
        <f>IF(Y697&gt;0,VLOOKUP($Y697,'Reference Data 2'!$B$9:$D$71,3),0)</f>
        <v>0</v>
      </c>
      <c r="AF697" s="347">
        <f t="shared" si="148"/>
        <v>0</v>
      </c>
      <c r="AG697" s="346">
        <f t="shared" si="149"/>
        <v>0</v>
      </c>
      <c r="AH697" s="350">
        <f t="shared" si="150"/>
        <v>0</v>
      </c>
      <c r="AI697" s="351">
        <f t="shared" si="151"/>
        <v>0</v>
      </c>
      <c r="AJ697" s="352">
        <f t="shared" si="152"/>
        <v>0</v>
      </c>
      <c r="AK697" s="349">
        <f>IF(AA697&gt;0,VLOOKUP(C697,'Reference Data 1'!$N$13:$O$17,2),0)</f>
        <v>0</v>
      </c>
      <c r="AL697" s="346">
        <f t="shared" si="153"/>
        <v>0</v>
      </c>
      <c r="AM697" s="353">
        <f t="shared" si="154"/>
        <v>0</v>
      </c>
      <c r="AN697" s="354">
        <f t="shared" si="155"/>
        <v>0</v>
      </c>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c r="BU697" s="23"/>
      <c r="BV697" s="23"/>
      <c r="BW697" s="23"/>
      <c r="BX697" s="23"/>
      <c r="BY697" s="23"/>
      <c r="BZ697" s="23"/>
      <c r="CA697" s="23"/>
      <c r="CB697" s="23"/>
      <c r="CC697" s="23"/>
      <c r="CD697" s="23"/>
      <c r="CE697" s="23"/>
      <c r="CF697" s="23"/>
      <c r="CG697" s="23"/>
      <c r="CH697" s="23"/>
      <c r="CI697" s="23"/>
      <c r="CJ697" s="23"/>
      <c r="CK697" s="23"/>
      <c r="CL697" s="23"/>
      <c r="CM697" s="23"/>
      <c r="CN697" s="23"/>
      <c r="CO697" s="23"/>
      <c r="CP697" s="23"/>
      <c r="CQ697" s="23"/>
      <c r="CR697" s="23"/>
      <c r="CS697" s="23"/>
      <c r="CT697" s="23"/>
      <c r="CU697" s="23"/>
      <c r="CV697" s="23"/>
      <c r="CW697" s="23"/>
      <c r="CX697" s="23"/>
      <c r="CY697" s="23"/>
      <c r="CZ697" s="23"/>
      <c r="DA697" s="23"/>
      <c r="DB697" s="23"/>
      <c r="DC697" s="23"/>
      <c r="DD697" s="23"/>
      <c r="DE697" s="23"/>
      <c r="DF697" s="23"/>
      <c r="DG697" s="23"/>
      <c r="DH697" s="23"/>
      <c r="DI697" s="23"/>
      <c r="DJ697" s="23"/>
      <c r="DK697" s="23"/>
      <c r="DL697" s="23"/>
      <c r="DM697" s="23"/>
      <c r="DN697" s="23"/>
      <c r="DO697" s="23"/>
      <c r="DP697" s="23"/>
      <c r="DQ697" s="23"/>
      <c r="DR697" s="23"/>
      <c r="DS697" s="23"/>
      <c r="DT697" s="23"/>
      <c r="DU697" s="23"/>
      <c r="DV697" s="23"/>
      <c r="DW697" s="23"/>
      <c r="DX697" s="23"/>
      <c r="DY697" s="23"/>
      <c r="DZ697" s="23"/>
      <c r="EA697" s="23"/>
      <c r="EB697" s="23"/>
      <c r="EC697" s="23"/>
      <c r="ED697" s="23"/>
      <c r="EE697" s="23"/>
      <c r="EF697" s="23"/>
      <c r="EG697" s="23"/>
      <c r="EH697" s="23"/>
      <c r="EI697" s="23"/>
      <c r="EJ697" s="23"/>
      <c r="EK697" s="23"/>
      <c r="EL697" s="23"/>
      <c r="EM697" s="23"/>
      <c r="EN697" s="23"/>
      <c r="EO697" s="23"/>
      <c r="EP697" s="23"/>
      <c r="EQ697" s="23"/>
      <c r="ER697" s="23"/>
      <c r="ES697" s="23"/>
      <c r="ET697" s="23"/>
      <c r="EU697" s="23"/>
      <c r="EV697" s="23"/>
      <c r="EW697" s="23"/>
      <c r="EX697" s="23"/>
      <c r="EY697" s="23"/>
      <c r="EZ697" s="23"/>
      <c r="FA697" s="23"/>
      <c r="FB697" s="23"/>
      <c r="FC697" s="23"/>
      <c r="FD697" s="23"/>
      <c r="FE697" s="23"/>
      <c r="FF697" s="23"/>
      <c r="FG697" s="23"/>
      <c r="FH697" s="23"/>
      <c r="FI697" s="23"/>
      <c r="FJ697" s="23"/>
      <c r="FK697" s="23"/>
      <c r="FL697" s="23"/>
      <c r="FM697" s="23"/>
      <c r="FN697" s="23"/>
      <c r="FO697" s="23"/>
      <c r="FP697" s="23"/>
      <c r="FQ697" s="23"/>
      <c r="FR697" s="23"/>
      <c r="FS697" s="23"/>
      <c r="FT697" s="23"/>
      <c r="FU697" s="23"/>
      <c r="FV697" s="23"/>
      <c r="FW697" s="23"/>
      <c r="FX697" s="23"/>
      <c r="FY697" s="23"/>
      <c r="FZ697" s="23"/>
      <c r="GA697" s="23"/>
      <c r="GB697" s="23"/>
      <c r="GC697" s="23"/>
      <c r="GD697" s="23"/>
      <c r="GE697" s="23"/>
      <c r="GF697" s="23"/>
      <c r="GG697" s="23"/>
      <c r="GH697" s="23"/>
      <c r="GI697" s="23"/>
      <c r="GJ697" s="23"/>
      <c r="GK697" s="23"/>
      <c r="GL697" s="23"/>
      <c r="GM697" s="23"/>
      <c r="GN697" s="23"/>
      <c r="GO697" s="23"/>
      <c r="GP697" s="23"/>
      <c r="GQ697" s="23"/>
      <c r="GR697" s="23"/>
      <c r="GS697" s="23"/>
      <c r="GT697" s="23"/>
      <c r="GU697" s="23"/>
      <c r="GV697" s="23"/>
      <c r="GW697" s="23"/>
      <c r="GX697" s="23"/>
      <c r="GY697" s="23"/>
      <c r="GZ697" s="23"/>
      <c r="HA697" s="23"/>
      <c r="HB697" s="23"/>
      <c r="HC697" s="23"/>
      <c r="HD697" s="23"/>
      <c r="HE697" s="23"/>
      <c r="HF697" s="23"/>
      <c r="HG697" s="23"/>
      <c r="HH697" s="23"/>
      <c r="HI697" s="23"/>
      <c r="HJ697" s="23"/>
      <c r="HK697" s="23"/>
    </row>
    <row r="698" spans="1:219" ht="13.9" customHeight="1">
      <c r="A698" s="392"/>
      <c r="B698" s="160"/>
      <c r="C698" s="161"/>
      <c r="D698" s="161"/>
      <c r="E698" s="255"/>
      <c r="F698" s="396">
        <v>0</v>
      </c>
      <c r="G698" s="181"/>
      <c r="H698" s="186"/>
      <c r="I698" s="162"/>
      <c r="J698" s="163"/>
      <c r="K698" s="164"/>
      <c r="L698" s="164"/>
      <c r="M698" s="187"/>
      <c r="N698" s="458"/>
      <c r="O698" s="463"/>
      <c r="P698" s="190"/>
      <c r="Q698" s="165"/>
      <c r="R698" s="166"/>
      <c r="S698" s="191"/>
      <c r="T698" s="195"/>
      <c r="U698" s="167"/>
      <c r="V698" s="196"/>
      <c r="W698" s="199">
        <f t="shared" si="142"/>
        <v>0</v>
      </c>
      <c r="X698" s="344">
        <f>IF(G698&gt;0,HLOOKUP(C698,'Utility Allowances'!$O$33:$S$34,2),0)</f>
        <v>0</v>
      </c>
      <c r="Y698" s="345">
        <f t="shared" si="143"/>
        <v>0</v>
      </c>
      <c r="Z698" s="168">
        <f t="shared" si="144"/>
        <v>0</v>
      </c>
      <c r="AA698" s="346">
        <f t="shared" si="145"/>
        <v>0</v>
      </c>
      <c r="AB698" s="344">
        <f>IF(Y698&gt;0,VLOOKUP($Y698,'Reference Data 2'!$B$7:$C$71,2),0)</f>
        <v>0</v>
      </c>
      <c r="AC698" s="347">
        <f t="shared" si="146"/>
        <v>0</v>
      </c>
      <c r="AD698" s="348">
        <f t="shared" si="147"/>
        <v>0</v>
      </c>
      <c r="AE698" s="349">
        <f>IF(Y698&gt;0,VLOOKUP($Y698,'Reference Data 2'!$B$9:$D$71,3),0)</f>
        <v>0</v>
      </c>
      <c r="AF698" s="347">
        <f t="shared" si="148"/>
        <v>0</v>
      </c>
      <c r="AG698" s="346">
        <f t="shared" si="149"/>
        <v>0</v>
      </c>
      <c r="AH698" s="350">
        <f t="shared" si="150"/>
        <v>0</v>
      </c>
      <c r="AI698" s="351">
        <f t="shared" si="151"/>
        <v>0</v>
      </c>
      <c r="AJ698" s="352">
        <f t="shared" si="152"/>
        <v>0</v>
      </c>
      <c r="AK698" s="349">
        <f>IF(AA698&gt;0,VLOOKUP(C698,'Reference Data 1'!$N$13:$O$17,2),0)</f>
        <v>0</v>
      </c>
      <c r="AL698" s="346">
        <f t="shared" si="153"/>
        <v>0</v>
      </c>
      <c r="AM698" s="353">
        <f t="shared" si="154"/>
        <v>0</v>
      </c>
      <c r="AN698" s="354">
        <f t="shared" si="155"/>
        <v>0</v>
      </c>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c r="BU698" s="23"/>
      <c r="BV698" s="23"/>
      <c r="BW698" s="23"/>
      <c r="BX698" s="23"/>
      <c r="BY698" s="23"/>
      <c r="BZ698" s="23"/>
      <c r="CA698" s="23"/>
      <c r="CB698" s="23"/>
      <c r="CC698" s="23"/>
      <c r="CD698" s="23"/>
      <c r="CE698" s="23"/>
      <c r="CF698" s="23"/>
      <c r="CG698" s="23"/>
      <c r="CH698" s="23"/>
      <c r="CI698" s="23"/>
      <c r="CJ698" s="23"/>
      <c r="CK698" s="23"/>
      <c r="CL698" s="23"/>
      <c r="CM698" s="23"/>
      <c r="CN698" s="23"/>
      <c r="CO698" s="23"/>
      <c r="CP698" s="23"/>
      <c r="CQ698" s="23"/>
      <c r="CR698" s="23"/>
      <c r="CS698" s="23"/>
      <c r="CT698" s="23"/>
      <c r="CU698" s="23"/>
      <c r="CV698" s="23"/>
      <c r="CW698" s="23"/>
      <c r="CX698" s="23"/>
      <c r="CY698" s="23"/>
      <c r="CZ698" s="23"/>
      <c r="DA698" s="23"/>
      <c r="DB698" s="23"/>
      <c r="DC698" s="23"/>
      <c r="DD698" s="23"/>
      <c r="DE698" s="23"/>
      <c r="DF698" s="23"/>
      <c r="DG698" s="23"/>
      <c r="DH698" s="23"/>
      <c r="DI698" s="23"/>
      <c r="DJ698" s="23"/>
      <c r="DK698" s="23"/>
      <c r="DL698" s="23"/>
      <c r="DM698" s="23"/>
      <c r="DN698" s="23"/>
      <c r="DO698" s="23"/>
      <c r="DP698" s="23"/>
      <c r="DQ698" s="23"/>
      <c r="DR698" s="23"/>
      <c r="DS698" s="23"/>
      <c r="DT698" s="23"/>
      <c r="DU698" s="23"/>
      <c r="DV698" s="23"/>
      <c r="DW698" s="23"/>
      <c r="DX698" s="23"/>
      <c r="DY698" s="23"/>
      <c r="DZ698" s="23"/>
      <c r="EA698" s="23"/>
      <c r="EB698" s="23"/>
      <c r="EC698" s="23"/>
      <c r="ED698" s="23"/>
      <c r="EE698" s="23"/>
      <c r="EF698" s="23"/>
      <c r="EG698" s="23"/>
      <c r="EH698" s="23"/>
      <c r="EI698" s="23"/>
      <c r="EJ698" s="23"/>
      <c r="EK698" s="23"/>
      <c r="EL698" s="23"/>
      <c r="EM698" s="23"/>
      <c r="EN698" s="23"/>
      <c r="EO698" s="23"/>
      <c r="EP698" s="23"/>
      <c r="EQ698" s="23"/>
      <c r="ER698" s="23"/>
      <c r="ES698" s="23"/>
      <c r="ET698" s="23"/>
      <c r="EU698" s="23"/>
      <c r="EV698" s="23"/>
      <c r="EW698" s="23"/>
      <c r="EX698" s="23"/>
      <c r="EY698" s="23"/>
      <c r="EZ698" s="23"/>
      <c r="FA698" s="23"/>
      <c r="FB698" s="23"/>
      <c r="FC698" s="23"/>
      <c r="FD698" s="23"/>
      <c r="FE698" s="23"/>
      <c r="FF698" s="23"/>
      <c r="FG698" s="23"/>
      <c r="FH698" s="23"/>
      <c r="FI698" s="23"/>
      <c r="FJ698" s="23"/>
      <c r="FK698" s="23"/>
      <c r="FL698" s="23"/>
      <c r="FM698" s="23"/>
      <c r="FN698" s="23"/>
      <c r="FO698" s="23"/>
      <c r="FP698" s="23"/>
      <c r="FQ698" s="23"/>
      <c r="FR698" s="23"/>
      <c r="FS698" s="23"/>
      <c r="FT698" s="23"/>
      <c r="FU698" s="23"/>
      <c r="FV698" s="23"/>
      <c r="FW698" s="23"/>
      <c r="FX698" s="23"/>
      <c r="FY698" s="23"/>
      <c r="FZ698" s="23"/>
      <c r="GA698" s="23"/>
      <c r="GB698" s="23"/>
      <c r="GC698" s="23"/>
      <c r="GD698" s="23"/>
      <c r="GE698" s="23"/>
      <c r="GF698" s="23"/>
      <c r="GG698" s="23"/>
      <c r="GH698" s="23"/>
      <c r="GI698" s="23"/>
      <c r="GJ698" s="23"/>
      <c r="GK698" s="23"/>
      <c r="GL698" s="23"/>
      <c r="GM698" s="23"/>
      <c r="GN698" s="23"/>
      <c r="GO698" s="23"/>
      <c r="GP698" s="23"/>
      <c r="GQ698" s="23"/>
      <c r="GR698" s="23"/>
      <c r="GS698" s="23"/>
      <c r="GT698" s="23"/>
      <c r="GU698" s="23"/>
      <c r="GV698" s="23"/>
      <c r="GW698" s="23"/>
      <c r="GX698" s="23"/>
      <c r="GY698" s="23"/>
      <c r="GZ698" s="23"/>
      <c r="HA698" s="23"/>
      <c r="HB698" s="23"/>
      <c r="HC698" s="23"/>
      <c r="HD698" s="23"/>
      <c r="HE698" s="23"/>
      <c r="HF698" s="23"/>
      <c r="HG698" s="23"/>
      <c r="HH698" s="23"/>
      <c r="HI698" s="23"/>
      <c r="HJ698" s="23"/>
      <c r="HK698" s="23"/>
    </row>
    <row r="699" spans="1:219" ht="13.9" customHeight="1">
      <c r="A699" s="392"/>
      <c r="B699" s="160"/>
      <c r="C699" s="161"/>
      <c r="D699" s="161"/>
      <c r="E699" s="255"/>
      <c r="F699" s="396">
        <v>0</v>
      </c>
      <c r="G699" s="181"/>
      <c r="H699" s="186"/>
      <c r="I699" s="162"/>
      <c r="J699" s="163"/>
      <c r="K699" s="164"/>
      <c r="L699" s="164"/>
      <c r="M699" s="187"/>
      <c r="N699" s="458"/>
      <c r="O699" s="463"/>
      <c r="P699" s="190"/>
      <c r="Q699" s="165"/>
      <c r="R699" s="166"/>
      <c r="S699" s="191"/>
      <c r="T699" s="195"/>
      <c r="U699" s="167"/>
      <c r="V699" s="196"/>
      <c r="W699" s="199">
        <f t="shared" si="142"/>
        <v>0</v>
      </c>
      <c r="X699" s="344">
        <f>IF(G699&gt;0,HLOOKUP(C699,'Utility Allowances'!$O$33:$S$34,2),0)</f>
        <v>0</v>
      </c>
      <c r="Y699" s="345">
        <f t="shared" si="143"/>
        <v>0</v>
      </c>
      <c r="Z699" s="168">
        <f t="shared" si="144"/>
        <v>0</v>
      </c>
      <c r="AA699" s="346">
        <f t="shared" si="145"/>
        <v>0</v>
      </c>
      <c r="AB699" s="344">
        <f>IF(Y699&gt;0,VLOOKUP($Y699,'Reference Data 2'!$B$7:$C$71,2),0)</f>
        <v>0</v>
      </c>
      <c r="AC699" s="347">
        <f t="shared" si="146"/>
        <v>0</v>
      </c>
      <c r="AD699" s="348">
        <f t="shared" si="147"/>
        <v>0</v>
      </c>
      <c r="AE699" s="349">
        <f>IF(Y699&gt;0,VLOOKUP($Y699,'Reference Data 2'!$B$9:$D$71,3),0)</f>
        <v>0</v>
      </c>
      <c r="AF699" s="347">
        <f t="shared" si="148"/>
        <v>0</v>
      </c>
      <c r="AG699" s="346">
        <f t="shared" si="149"/>
        <v>0</v>
      </c>
      <c r="AH699" s="350">
        <f t="shared" si="150"/>
        <v>0</v>
      </c>
      <c r="AI699" s="351">
        <f t="shared" si="151"/>
        <v>0</v>
      </c>
      <c r="AJ699" s="352">
        <f t="shared" si="152"/>
        <v>0</v>
      </c>
      <c r="AK699" s="349">
        <f>IF(AA699&gt;0,VLOOKUP(C699,'Reference Data 1'!$N$13:$O$17,2),0)</f>
        <v>0</v>
      </c>
      <c r="AL699" s="346">
        <f t="shared" si="153"/>
        <v>0</v>
      </c>
      <c r="AM699" s="353">
        <f t="shared" si="154"/>
        <v>0</v>
      </c>
      <c r="AN699" s="354">
        <f t="shared" si="155"/>
        <v>0</v>
      </c>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c r="BU699" s="23"/>
      <c r="BV699" s="23"/>
      <c r="BW699" s="23"/>
      <c r="BX699" s="23"/>
      <c r="BY699" s="23"/>
      <c r="BZ699" s="23"/>
      <c r="CA699" s="23"/>
      <c r="CB699" s="23"/>
      <c r="CC699" s="23"/>
      <c r="CD699" s="23"/>
      <c r="CE699" s="23"/>
      <c r="CF699" s="23"/>
      <c r="CG699" s="23"/>
      <c r="CH699" s="23"/>
      <c r="CI699" s="23"/>
      <c r="CJ699" s="23"/>
      <c r="CK699" s="23"/>
      <c r="CL699" s="23"/>
      <c r="CM699" s="23"/>
      <c r="CN699" s="23"/>
      <c r="CO699" s="23"/>
      <c r="CP699" s="23"/>
      <c r="CQ699" s="23"/>
      <c r="CR699" s="23"/>
      <c r="CS699" s="23"/>
      <c r="CT699" s="23"/>
      <c r="CU699" s="23"/>
      <c r="CV699" s="23"/>
      <c r="CW699" s="23"/>
      <c r="CX699" s="23"/>
      <c r="CY699" s="23"/>
      <c r="CZ699" s="23"/>
      <c r="DA699" s="23"/>
      <c r="DB699" s="23"/>
      <c r="DC699" s="23"/>
      <c r="DD699" s="23"/>
      <c r="DE699" s="23"/>
      <c r="DF699" s="23"/>
      <c r="DG699" s="23"/>
      <c r="DH699" s="23"/>
      <c r="DI699" s="23"/>
      <c r="DJ699" s="23"/>
      <c r="DK699" s="23"/>
      <c r="DL699" s="23"/>
      <c r="DM699" s="23"/>
      <c r="DN699" s="23"/>
      <c r="DO699" s="23"/>
      <c r="DP699" s="23"/>
      <c r="DQ699" s="23"/>
      <c r="DR699" s="23"/>
      <c r="DS699" s="23"/>
      <c r="DT699" s="23"/>
      <c r="DU699" s="23"/>
      <c r="DV699" s="23"/>
      <c r="DW699" s="23"/>
      <c r="DX699" s="23"/>
      <c r="DY699" s="23"/>
      <c r="DZ699" s="23"/>
      <c r="EA699" s="23"/>
      <c r="EB699" s="23"/>
      <c r="EC699" s="23"/>
      <c r="ED699" s="23"/>
      <c r="EE699" s="23"/>
      <c r="EF699" s="23"/>
      <c r="EG699" s="23"/>
      <c r="EH699" s="23"/>
      <c r="EI699" s="23"/>
      <c r="EJ699" s="23"/>
      <c r="EK699" s="23"/>
      <c r="EL699" s="23"/>
      <c r="EM699" s="23"/>
      <c r="EN699" s="23"/>
      <c r="EO699" s="23"/>
      <c r="EP699" s="23"/>
      <c r="EQ699" s="23"/>
      <c r="ER699" s="23"/>
      <c r="ES699" s="23"/>
      <c r="ET699" s="23"/>
      <c r="EU699" s="23"/>
      <c r="EV699" s="23"/>
      <c r="EW699" s="23"/>
      <c r="EX699" s="23"/>
      <c r="EY699" s="23"/>
      <c r="EZ699" s="23"/>
      <c r="FA699" s="23"/>
      <c r="FB699" s="23"/>
      <c r="FC699" s="23"/>
      <c r="FD699" s="23"/>
      <c r="FE699" s="23"/>
      <c r="FF699" s="23"/>
      <c r="FG699" s="23"/>
      <c r="FH699" s="23"/>
      <c r="FI699" s="23"/>
      <c r="FJ699" s="23"/>
      <c r="FK699" s="23"/>
      <c r="FL699" s="23"/>
      <c r="FM699" s="23"/>
      <c r="FN699" s="23"/>
      <c r="FO699" s="23"/>
      <c r="FP699" s="23"/>
      <c r="FQ699" s="23"/>
      <c r="FR699" s="23"/>
      <c r="FS699" s="23"/>
      <c r="FT699" s="23"/>
      <c r="FU699" s="23"/>
      <c r="FV699" s="23"/>
      <c r="FW699" s="23"/>
      <c r="FX699" s="23"/>
      <c r="FY699" s="23"/>
      <c r="FZ699" s="23"/>
      <c r="GA699" s="23"/>
      <c r="GB699" s="23"/>
      <c r="GC699" s="23"/>
      <c r="GD699" s="23"/>
      <c r="GE699" s="23"/>
      <c r="GF699" s="23"/>
      <c r="GG699" s="23"/>
      <c r="GH699" s="23"/>
      <c r="GI699" s="23"/>
      <c r="GJ699" s="23"/>
      <c r="GK699" s="23"/>
      <c r="GL699" s="23"/>
      <c r="GM699" s="23"/>
      <c r="GN699" s="23"/>
      <c r="GO699" s="23"/>
      <c r="GP699" s="23"/>
      <c r="GQ699" s="23"/>
      <c r="GR699" s="23"/>
      <c r="GS699" s="23"/>
      <c r="GT699" s="23"/>
      <c r="GU699" s="23"/>
      <c r="GV699" s="23"/>
      <c r="GW699" s="23"/>
      <c r="GX699" s="23"/>
      <c r="GY699" s="23"/>
      <c r="GZ699" s="23"/>
      <c r="HA699" s="23"/>
      <c r="HB699" s="23"/>
      <c r="HC699" s="23"/>
      <c r="HD699" s="23"/>
      <c r="HE699" s="23"/>
      <c r="HF699" s="23"/>
      <c r="HG699" s="23"/>
      <c r="HH699" s="23"/>
      <c r="HI699" s="23"/>
      <c r="HJ699" s="23"/>
      <c r="HK699" s="23"/>
    </row>
    <row r="700" spans="1:219" ht="13.9" customHeight="1">
      <c r="A700" s="392"/>
      <c r="B700" s="160"/>
      <c r="C700" s="161"/>
      <c r="D700" s="161"/>
      <c r="E700" s="255"/>
      <c r="F700" s="396">
        <v>0</v>
      </c>
      <c r="G700" s="181"/>
      <c r="H700" s="186"/>
      <c r="I700" s="162"/>
      <c r="J700" s="163"/>
      <c r="K700" s="164"/>
      <c r="L700" s="164"/>
      <c r="M700" s="187"/>
      <c r="N700" s="458"/>
      <c r="O700" s="463"/>
      <c r="P700" s="190"/>
      <c r="Q700" s="165"/>
      <c r="R700" s="166"/>
      <c r="S700" s="191"/>
      <c r="T700" s="195"/>
      <c r="U700" s="167"/>
      <c r="V700" s="196"/>
      <c r="W700" s="199">
        <f t="shared" si="142"/>
        <v>0</v>
      </c>
      <c r="X700" s="344">
        <f>IF(G700&gt;0,HLOOKUP(C700,'Utility Allowances'!$O$33:$S$34,2),0)</f>
        <v>0</v>
      </c>
      <c r="Y700" s="345">
        <f t="shared" si="143"/>
        <v>0</v>
      </c>
      <c r="Z700" s="168">
        <f t="shared" si="144"/>
        <v>0</v>
      </c>
      <c r="AA700" s="346">
        <f t="shared" si="145"/>
        <v>0</v>
      </c>
      <c r="AB700" s="344">
        <f>IF(Y700&gt;0,VLOOKUP($Y700,'Reference Data 2'!$B$7:$C$71,2),0)</f>
        <v>0</v>
      </c>
      <c r="AC700" s="347">
        <f t="shared" si="146"/>
        <v>0</v>
      </c>
      <c r="AD700" s="348">
        <f t="shared" si="147"/>
        <v>0</v>
      </c>
      <c r="AE700" s="349">
        <f>IF(Y700&gt;0,VLOOKUP($Y700,'Reference Data 2'!$B$9:$D$71,3),0)</f>
        <v>0</v>
      </c>
      <c r="AF700" s="347">
        <f t="shared" si="148"/>
        <v>0</v>
      </c>
      <c r="AG700" s="346">
        <f t="shared" si="149"/>
        <v>0</v>
      </c>
      <c r="AH700" s="350">
        <f t="shared" si="150"/>
        <v>0</v>
      </c>
      <c r="AI700" s="351">
        <f t="shared" si="151"/>
        <v>0</v>
      </c>
      <c r="AJ700" s="352">
        <f t="shared" si="152"/>
        <v>0</v>
      </c>
      <c r="AK700" s="349">
        <f>IF(AA700&gt;0,VLOOKUP(C700,'Reference Data 1'!$N$13:$O$17,2),0)</f>
        <v>0</v>
      </c>
      <c r="AL700" s="346">
        <f t="shared" si="153"/>
        <v>0</v>
      </c>
      <c r="AM700" s="353">
        <f t="shared" si="154"/>
        <v>0</v>
      </c>
      <c r="AN700" s="354">
        <f t="shared" si="155"/>
        <v>0</v>
      </c>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c r="FS700" s="23"/>
      <c r="FT700" s="23"/>
      <c r="FU700" s="23"/>
      <c r="FV700" s="23"/>
      <c r="FW700" s="23"/>
      <c r="FX700" s="23"/>
      <c r="FY700" s="23"/>
      <c r="FZ700" s="23"/>
      <c r="GA700" s="23"/>
      <c r="GB700" s="23"/>
      <c r="GC700" s="23"/>
      <c r="GD700" s="23"/>
      <c r="GE700" s="23"/>
      <c r="GF700" s="23"/>
      <c r="GG700" s="23"/>
      <c r="GH700" s="23"/>
      <c r="GI700" s="23"/>
      <c r="GJ700" s="23"/>
      <c r="GK700" s="23"/>
      <c r="GL700" s="23"/>
      <c r="GM700" s="23"/>
      <c r="GN700" s="23"/>
      <c r="GO700" s="23"/>
      <c r="GP700" s="23"/>
      <c r="GQ700" s="23"/>
      <c r="GR700" s="23"/>
      <c r="GS700" s="23"/>
      <c r="GT700" s="23"/>
      <c r="GU700" s="23"/>
      <c r="GV700" s="23"/>
      <c r="GW700" s="23"/>
      <c r="GX700" s="23"/>
      <c r="GY700" s="23"/>
      <c r="GZ700" s="23"/>
      <c r="HA700" s="23"/>
      <c r="HB700" s="23"/>
      <c r="HC700" s="23"/>
      <c r="HD700" s="23"/>
      <c r="HE700" s="23"/>
      <c r="HF700" s="23"/>
      <c r="HG700" s="23"/>
      <c r="HH700" s="23"/>
      <c r="HI700" s="23"/>
      <c r="HJ700" s="23"/>
      <c r="HK700" s="23"/>
    </row>
    <row r="701" spans="1:219" ht="13.9" customHeight="1">
      <c r="A701" s="392"/>
      <c r="B701" s="160"/>
      <c r="C701" s="161"/>
      <c r="D701" s="161"/>
      <c r="E701" s="255"/>
      <c r="F701" s="396">
        <v>0</v>
      </c>
      <c r="G701" s="181"/>
      <c r="H701" s="186"/>
      <c r="I701" s="162"/>
      <c r="J701" s="163"/>
      <c r="K701" s="164"/>
      <c r="L701" s="164"/>
      <c r="M701" s="187"/>
      <c r="N701" s="458"/>
      <c r="O701" s="463"/>
      <c r="P701" s="190"/>
      <c r="Q701" s="165"/>
      <c r="R701" s="166"/>
      <c r="S701" s="191"/>
      <c r="T701" s="195"/>
      <c r="U701" s="167"/>
      <c r="V701" s="196"/>
      <c r="W701" s="199">
        <f t="shared" si="142"/>
        <v>0</v>
      </c>
      <c r="X701" s="344">
        <f>IF(G701&gt;0,HLOOKUP(C701,'Utility Allowances'!$O$33:$S$34,2),0)</f>
        <v>0</v>
      </c>
      <c r="Y701" s="345">
        <f t="shared" si="143"/>
        <v>0</v>
      </c>
      <c r="Z701" s="168">
        <f t="shared" si="144"/>
        <v>0</v>
      </c>
      <c r="AA701" s="346">
        <f t="shared" si="145"/>
        <v>0</v>
      </c>
      <c r="AB701" s="344">
        <f>IF(Y701&gt;0,VLOOKUP($Y701,'Reference Data 2'!$B$7:$C$71,2),0)</f>
        <v>0</v>
      </c>
      <c r="AC701" s="347">
        <f t="shared" si="146"/>
        <v>0</v>
      </c>
      <c r="AD701" s="348">
        <f t="shared" si="147"/>
        <v>0</v>
      </c>
      <c r="AE701" s="349">
        <f>IF(Y701&gt;0,VLOOKUP($Y701,'Reference Data 2'!$B$9:$D$71,3),0)</f>
        <v>0</v>
      </c>
      <c r="AF701" s="347">
        <f t="shared" si="148"/>
        <v>0</v>
      </c>
      <c r="AG701" s="346">
        <f t="shared" si="149"/>
        <v>0</v>
      </c>
      <c r="AH701" s="350">
        <f t="shared" si="150"/>
        <v>0</v>
      </c>
      <c r="AI701" s="351">
        <f t="shared" si="151"/>
        <v>0</v>
      </c>
      <c r="AJ701" s="352">
        <f t="shared" si="152"/>
        <v>0</v>
      </c>
      <c r="AK701" s="349">
        <f>IF(AA701&gt;0,VLOOKUP(C701,'Reference Data 1'!$N$13:$O$17,2),0)</f>
        <v>0</v>
      </c>
      <c r="AL701" s="346">
        <f t="shared" si="153"/>
        <v>0</v>
      </c>
      <c r="AM701" s="353">
        <f t="shared" si="154"/>
        <v>0</v>
      </c>
      <c r="AN701" s="354">
        <f t="shared" si="155"/>
        <v>0</v>
      </c>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c r="FS701" s="23"/>
      <c r="FT701" s="23"/>
      <c r="FU701" s="23"/>
      <c r="FV701" s="23"/>
      <c r="FW701" s="23"/>
      <c r="FX701" s="23"/>
      <c r="FY701" s="23"/>
      <c r="FZ701" s="23"/>
      <c r="GA701" s="23"/>
      <c r="GB701" s="23"/>
      <c r="GC701" s="23"/>
      <c r="GD701" s="23"/>
      <c r="GE701" s="23"/>
      <c r="GF701" s="23"/>
      <c r="GG701" s="23"/>
      <c r="GH701" s="23"/>
      <c r="GI701" s="23"/>
      <c r="GJ701" s="23"/>
      <c r="GK701" s="23"/>
      <c r="GL701" s="23"/>
      <c r="GM701" s="23"/>
      <c r="GN701" s="23"/>
      <c r="GO701" s="23"/>
      <c r="GP701" s="23"/>
      <c r="GQ701" s="23"/>
      <c r="GR701" s="23"/>
      <c r="GS701" s="23"/>
      <c r="GT701" s="23"/>
      <c r="GU701" s="23"/>
      <c r="GV701" s="23"/>
      <c r="GW701" s="23"/>
      <c r="GX701" s="23"/>
      <c r="GY701" s="23"/>
      <c r="GZ701" s="23"/>
      <c r="HA701" s="23"/>
      <c r="HB701" s="23"/>
      <c r="HC701" s="23"/>
      <c r="HD701" s="23"/>
      <c r="HE701" s="23"/>
      <c r="HF701" s="23"/>
      <c r="HG701" s="23"/>
      <c r="HH701" s="23"/>
      <c r="HI701" s="23"/>
      <c r="HJ701" s="23"/>
      <c r="HK701" s="23"/>
    </row>
    <row r="702" spans="1:219" ht="13.9" customHeight="1">
      <c r="A702" s="392"/>
      <c r="B702" s="160"/>
      <c r="C702" s="161"/>
      <c r="D702" s="161"/>
      <c r="E702" s="255"/>
      <c r="F702" s="396">
        <v>0</v>
      </c>
      <c r="G702" s="181"/>
      <c r="H702" s="186"/>
      <c r="I702" s="162"/>
      <c r="J702" s="163"/>
      <c r="K702" s="164"/>
      <c r="L702" s="164"/>
      <c r="M702" s="187"/>
      <c r="N702" s="458"/>
      <c r="O702" s="463"/>
      <c r="P702" s="190"/>
      <c r="Q702" s="165"/>
      <c r="R702" s="166"/>
      <c r="S702" s="191"/>
      <c r="T702" s="195"/>
      <c r="U702" s="167"/>
      <c r="V702" s="196"/>
      <c r="W702" s="199">
        <f t="shared" si="142"/>
        <v>0</v>
      </c>
      <c r="X702" s="344">
        <f>IF(G702&gt;0,HLOOKUP(C702,'Utility Allowances'!$O$33:$S$34,2),0)</f>
        <v>0</v>
      </c>
      <c r="Y702" s="345">
        <f t="shared" si="143"/>
        <v>0</v>
      </c>
      <c r="Z702" s="168">
        <f t="shared" si="144"/>
        <v>0</v>
      </c>
      <c r="AA702" s="346">
        <f t="shared" si="145"/>
        <v>0</v>
      </c>
      <c r="AB702" s="344">
        <f>IF(Y702&gt;0,VLOOKUP($Y702,'Reference Data 2'!$B$7:$C$71,2),0)</f>
        <v>0</v>
      </c>
      <c r="AC702" s="347">
        <f t="shared" si="146"/>
        <v>0</v>
      </c>
      <c r="AD702" s="348">
        <f t="shared" si="147"/>
        <v>0</v>
      </c>
      <c r="AE702" s="349">
        <f>IF(Y702&gt;0,VLOOKUP($Y702,'Reference Data 2'!$B$9:$D$71,3),0)</f>
        <v>0</v>
      </c>
      <c r="AF702" s="347">
        <f t="shared" si="148"/>
        <v>0</v>
      </c>
      <c r="AG702" s="346">
        <f t="shared" si="149"/>
        <v>0</v>
      </c>
      <c r="AH702" s="350">
        <f t="shared" si="150"/>
        <v>0</v>
      </c>
      <c r="AI702" s="351">
        <f t="shared" si="151"/>
        <v>0</v>
      </c>
      <c r="AJ702" s="352">
        <f t="shared" si="152"/>
        <v>0</v>
      </c>
      <c r="AK702" s="349">
        <f>IF(AA702&gt;0,VLOOKUP(C702,'Reference Data 1'!$N$13:$O$17,2),0)</f>
        <v>0</v>
      </c>
      <c r="AL702" s="346">
        <f t="shared" si="153"/>
        <v>0</v>
      </c>
      <c r="AM702" s="353">
        <f t="shared" si="154"/>
        <v>0</v>
      </c>
      <c r="AN702" s="354">
        <f t="shared" si="155"/>
        <v>0</v>
      </c>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c r="BU702" s="23"/>
      <c r="BV702" s="23"/>
      <c r="BW702" s="23"/>
      <c r="BX702" s="23"/>
      <c r="BY702" s="23"/>
      <c r="BZ702" s="23"/>
      <c r="CA702" s="23"/>
      <c r="CB702" s="23"/>
      <c r="CC702" s="23"/>
      <c r="CD702" s="23"/>
      <c r="CE702" s="23"/>
      <c r="CF702" s="23"/>
      <c r="CG702" s="23"/>
      <c r="CH702" s="23"/>
      <c r="CI702" s="23"/>
      <c r="CJ702" s="23"/>
      <c r="CK702" s="23"/>
      <c r="CL702" s="23"/>
      <c r="CM702" s="23"/>
      <c r="CN702" s="23"/>
      <c r="CO702" s="23"/>
      <c r="CP702" s="23"/>
      <c r="CQ702" s="23"/>
      <c r="CR702" s="23"/>
      <c r="CS702" s="23"/>
      <c r="CT702" s="23"/>
      <c r="CU702" s="23"/>
      <c r="CV702" s="23"/>
      <c r="CW702" s="23"/>
      <c r="CX702" s="23"/>
      <c r="CY702" s="23"/>
      <c r="CZ702" s="23"/>
      <c r="DA702" s="23"/>
      <c r="DB702" s="23"/>
      <c r="DC702" s="23"/>
      <c r="DD702" s="23"/>
      <c r="DE702" s="23"/>
      <c r="DF702" s="23"/>
      <c r="DG702" s="23"/>
      <c r="DH702" s="23"/>
      <c r="DI702" s="23"/>
      <c r="DJ702" s="23"/>
      <c r="DK702" s="23"/>
      <c r="DL702" s="23"/>
      <c r="DM702" s="23"/>
      <c r="DN702" s="23"/>
      <c r="DO702" s="23"/>
      <c r="DP702" s="23"/>
      <c r="DQ702" s="23"/>
      <c r="DR702" s="23"/>
      <c r="DS702" s="23"/>
      <c r="DT702" s="23"/>
      <c r="DU702" s="23"/>
      <c r="DV702" s="23"/>
      <c r="DW702" s="23"/>
      <c r="DX702" s="23"/>
      <c r="DY702" s="23"/>
      <c r="DZ702" s="23"/>
      <c r="EA702" s="23"/>
      <c r="EB702" s="23"/>
      <c r="EC702" s="23"/>
      <c r="ED702" s="23"/>
      <c r="EE702" s="23"/>
      <c r="EF702" s="23"/>
      <c r="EG702" s="23"/>
      <c r="EH702" s="23"/>
      <c r="EI702" s="23"/>
      <c r="EJ702" s="23"/>
      <c r="EK702" s="23"/>
      <c r="EL702" s="23"/>
      <c r="EM702" s="23"/>
      <c r="EN702" s="23"/>
      <c r="EO702" s="23"/>
      <c r="EP702" s="23"/>
      <c r="EQ702" s="23"/>
      <c r="ER702" s="23"/>
      <c r="ES702" s="23"/>
      <c r="ET702" s="23"/>
      <c r="EU702" s="23"/>
      <c r="EV702" s="23"/>
      <c r="EW702" s="23"/>
      <c r="EX702" s="23"/>
      <c r="EY702" s="23"/>
      <c r="EZ702" s="23"/>
      <c r="FA702" s="23"/>
      <c r="FB702" s="23"/>
      <c r="FC702" s="23"/>
      <c r="FD702" s="23"/>
      <c r="FE702" s="23"/>
      <c r="FF702" s="23"/>
      <c r="FG702" s="23"/>
      <c r="FH702" s="23"/>
      <c r="FI702" s="23"/>
      <c r="FJ702" s="23"/>
      <c r="FK702" s="23"/>
      <c r="FL702" s="23"/>
      <c r="FM702" s="23"/>
      <c r="FN702" s="23"/>
      <c r="FO702" s="23"/>
      <c r="FP702" s="23"/>
      <c r="FQ702" s="23"/>
      <c r="FR702" s="23"/>
      <c r="FS702" s="23"/>
      <c r="FT702" s="23"/>
      <c r="FU702" s="23"/>
      <c r="FV702" s="23"/>
      <c r="FW702" s="23"/>
      <c r="FX702" s="23"/>
      <c r="FY702" s="23"/>
      <c r="FZ702" s="23"/>
      <c r="GA702" s="23"/>
      <c r="GB702" s="23"/>
      <c r="GC702" s="23"/>
      <c r="GD702" s="23"/>
      <c r="GE702" s="23"/>
      <c r="GF702" s="23"/>
      <c r="GG702" s="23"/>
      <c r="GH702" s="23"/>
      <c r="GI702" s="23"/>
      <c r="GJ702" s="23"/>
      <c r="GK702" s="23"/>
      <c r="GL702" s="23"/>
      <c r="GM702" s="23"/>
      <c r="GN702" s="23"/>
      <c r="GO702" s="23"/>
      <c r="GP702" s="23"/>
      <c r="GQ702" s="23"/>
      <c r="GR702" s="23"/>
      <c r="GS702" s="23"/>
      <c r="GT702" s="23"/>
      <c r="GU702" s="23"/>
      <c r="GV702" s="23"/>
      <c r="GW702" s="23"/>
      <c r="GX702" s="23"/>
      <c r="GY702" s="23"/>
      <c r="GZ702" s="23"/>
      <c r="HA702" s="23"/>
      <c r="HB702" s="23"/>
      <c r="HC702" s="23"/>
      <c r="HD702" s="23"/>
      <c r="HE702" s="23"/>
      <c r="HF702" s="23"/>
      <c r="HG702" s="23"/>
      <c r="HH702" s="23"/>
      <c r="HI702" s="23"/>
      <c r="HJ702" s="23"/>
      <c r="HK702" s="23"/>
    </row>
    <row r="703" spans="1:219" ht="13.9" customHeight="1">
      <c r="A703" s="392"/>
      <c r="B703" s="160"/>
      <c r="C703" s="161"/>
      <c r="D703" s="161"/>
      <c r="E703" s="255"/>
      <c r="F703" s="396">
        <v>0</v>
      </c>
      <c r="G703" s="181"/>
      <c r="H703" s="186"/>
      <c r="I703" s="162"/>
      <c r="J703" s="163"/>
      <c r="K703" s="164"/>
      <c r="L703" s="164"/>
      <c r="M703" s="187"/>
      <c r="N703" s="458"/>
      <c r="O703" s="463"/>
      <c r="P703" s="190"/>
      <c r="Q703" s="165"/>
      <c r="R703" s="166"/>
      <c r="S703" s="191"/>
      <c r="T703" s="195"/>
      <c r="U703" s="167"/>
      <c r="V703" s="196"/>
      <c r="W703" s="199">
        <f t="shared" si="142"/>
        <v>0</v>
      </c>
      <c r="X703" s="344">
        <f>IF(G703&gt;0,HLOOKUP(C703,'Utility Allowances'!$O$33:$S$34,2),0)</f>
        <v>0</v>
      </c>
      <c r="Y703" s="345">
        <f t="shared" si="143"/>
        <v>0</v>
      </c>
      <c r="Z703" s="168">
        <f t="shared" si="144"/>
        <v>0</v>
      </c>
      <c r="AA703" s="346">
        <f t="shared" si="145"/>
        <v>0</v>
      </c>
      <c r="AB703" s="344">
        <f>IF(Y703&gt;0,VLOOKUP($Y703,'Reference Data 2'!$B$7:$C$71,2),0)</f>
        <v>0</v>
      </c>
      <c r="AC703" s="347">
        <f t="shared" si="146"/>
        <v>0</v>
      </c>
      <c r="AD703" s="348">
        <f t="shared" si="147"/>
        <v>0</v>
      </c>
      <c r="AE703" s="349">
        <f>IF(Y703&gt;0,VLOOKUP($Y703,'Reference Data 2'!$B$9:$D$71,3),0)</f>
        <v>0</v>
      </c>
      <c r="AF703" s="347">
        <f t="shared" si="148"/>
        <v>0</v>
      </c>
      <c r="AG703" s="346">
        <f t="shared" si="149"/>
        <v>0</v>
      </c>
      <c r="AH703" s="350">
        <f t="shared" si="150"/>
        <v>0</v>
      </c>
      <c r="AI703" s="351">
        <f t="shared" si="151"/>
        <v>0</v>
      </c>
      <c r="AJ703" s="352">
        <f t="shared" si="152"/>
        <v>0</v>
      </c>
      <c r="AK703" s="349">
        <f>IF(AA703&gt;0,VLOOKUP(C703,'Reference Data 1'!$N$13:$O$17,2),0)</f>
        <v>0</v>
      </c>
      <c r="AL703" s="346">
        <f t="shared" si="153"/>
        <v>0</v>
      </c>
      <c r="AM703" s="353">
        <f t="shared" si="154"/>
        <v>0</v>
      </c>
      <c r="AN703" s="354">
        <f t="shared" si="155"/>
        <v>0</v>
      </c>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c r="FS703" s="23"/>
      <c r="FT703" s="23"/>
      <c r="FU703" s="23"/>
      <c r="FV703" s="23"/>
      <c r="FW703" s="23"/>
      <c r="FX703" s="23"/>
      <c r="FY703" s="23"/>
      <c r="FZ703" s="23"/>
      <c r="GA703" s="23"/>
      <c r="GB703" s="23"/>
      <c r="GC703" s="23"/>
      <c r="GD703" s="23"/>
      <c r="GE703" s="23"/>
      <c r="GF703" s="23"/>
      <c r="GG703" s="23"/>
      <c r="GH703" s="23"/>
      <c r="GI703" s="23"/>
      <c r="GJ703" s="23"/>
      <c r="GK703" s="23"/>
      <c r="GL703" s="23"/>
      <c r="GM703" s="23"/>
      <c r="GN703" s="23"/>
      <c r="GO703" s="23"/>
      <c r="GP703" s="23"/>
      <c r="GQ703" s="23"/>
      <c r="GR703" s="23"/>
      <c r="GS703" s="23"/>
      <c r="GT703" s="23"/>
      <c r="GU703" s="23"/>
      <c r="GV703" s="23"/>
      <c r="GW703" s="23"/>
      <c r="GX703" s="23"/>
      <c r="GY703" s="23"/>
      <c r="GZ703" s="23"/>
      <c r="HA703" s="23"/>
      <c r="HB703" s="23"/>
      <c r="HC703" s="23"/>
      <c r="HD703" s="23"/>
      <c r="HE703" s="23"/>
      <c r="HF703" s="23"/>
      <c r="HG703" s="23"/>
      <c r="HH703" s="23"/>
      <c r="HI703" s="23"/>
      <c r="HJ703" s="23"/>
      <c r="HK703" s="23"/>
    </row>
    <row r="704" spans="1:219" ht="13.9" customHeight="1">
      <c r="A704" s="392"/>
      <c r="B704" s="160"/>
      <c r="C704" s="161"/>
      <c r="D704" s="161"/>
      <c r="E704" s="255"/>
      <c r="F704" s="396">
        <v>0</v>
      </c>
      <c r="G704" s="181"/>
      <c r="H704" s="186"/>
      <c r="I704" s="162"/>
      <c r="J704" s="163"/>
      <c r="K704" s="164"/>
      <c r="L704" s="164"/>
      <c r="M704" s="187"/>
      <c r="N704" s="458"/>
      <c r="O704" s="463"/>
      <c r="P704" s="190"/>
      <c r="Q704" s="165"/>
      <c r="R704" s="166"/>
      <c r="S704" s="191"/>
      <c r="T704" s="195"/>
      <c r="U704" s="167"/>
      <c r="V704" s="196"/>
      <c r="W704" s="199">
        <f t="shared" si="142"/>
        <v>0</v>
      </c>
      <c r="X704" s="344">
        <f>IF(G704&gt;0,HLOOKUP(C704,'Utility Allowances'!$O$33:$S$34,2),0)</f>
        <v>0</v>
      </c>
      <c r="Y704" s="345">
        <f t="shared" si="143"/>
        <v>0</v>
      </c>
      <c r="Z704" s="168">
        <f t="shared" si="144"/>
        <v>0</v>
      </c>
      <c r="AA704" s="346">
        <f t="shared" si="145"/>
        <v>0</v>
      </c>
      <c r="AB704" s="344">
        <f>IF(Y704&gt;0,VLOOKUP($Y704,'Reference Data 2'!$B$7:$C$71,2),0)</f>
        <v>0</v>
      </c>
      <c r="AC704" s="347">
        <f t="shared" si="146"/>
        <v>0</v>
      </c>
      <c r="AD704" s="348">
        <f t="shared" si="147"/>
        <v>0</v>
      </c>
      <c r="AE704" s="349">
        <f>IF(Y704&gt;0,VLOOKUP($Y704,'Reference Data 2'!$B$9:$D$71,3),0)</f>
        <v>0</v>
      </c>
      <c r="AF704" s="347">
        <f t="shared" si="148"/>
        <v>0</v>
      </c>
      <c r="AG704" s="346">
        <f t="shared" si="149"/>
        <v>0</v>
      </c>
      <c r="AH704" s="350">
        <f t="shared" si="150"/>
        <v>0</v>
      </c>
      <c r="AI704" s="351">
        <f t="shared" si="151"/>
        <v>0</v>
      </c>
      <c r="AJ704" s="352">
        <f t="shared" si="152"/>
        <v>0</v>
      </c>
      <c r="AK704" s="349">
        <f>IF(AA704&gt;0,VLOOKUP(C704,'Reference Data 1'!$N$13:$O$17,2),0)</f>
        <v>0</v>
      </c>
      <c r="AL704" s="346">
        <f t="shared" si="153"/>
        <v>0</v>
      </c>
      <c r="AM704" s="353">
        <f t="shared" si="154"/>
        <v>0</v>
      </c>
      <c r="AN704" s="354">
        <f t="shared" si="155"/>
        <v>0</v>
      </c>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c r="BU704" s="23"/>
      <c r="BV704" s="23"/>
      <c r="BW704" s="23"/>
      <c r="BX704" s="23"/>
      <c r="BY704" s="23"/>
      <c r="BZ704" s="23"/>
      <c r="CA704" s="23"/>
      <c r="CB704" s="23"/>
      <c r="CC704" s="23"/>
      <c r="CD704" s="23"/>
      <c r="CE704" s="23"/>
      <c r="CF704" s="23"/>
      <c r="CG704" s="23"/>
      <c r="CH704" s="23"/>
      <c r="CI704" s="23"/>
      <c r="CJ704" s="23"/>
      <c r="CK704" s="23"/>
      <c r="CL704" s="23"/>
      <c r="CM704" s="23"/>
      <c r="CN704" s="23"/>
      <c r="CO704" s="23"/>
      <c r="CP704" s="23"/>
      <c r="CQ704" s="23"/>
      <c r="CR704" s="23"/>
      <c r="CS704" s="23"/>
      <c r="CT704" s="23"/>
      <c r="CU704" s="23"/>
      <c r="CV704" s="23"/>
      <c r="CW704" s="23"/>
      <c r="CX704" s="23"/>
      <c r="CY704" s="23"/>
      <c r="CZ704" s="23"/>
      <c r="DA704" s="23"/>
      <c r="DB704" s="23"/>
      <c r="DC704" s="23"/>
      <c r="DD704" s="23"/>
      <c r="DE704" s="23"/>
      <c r="DF704" s="23"/>
      <c r="DG704" s="23"/>
      <c r="DH704" s="23"/>
      <c r="DI704" s="23"/>
      <c r="DJ704" s="23"/>
      <c r="DK704" s="23"/>
      <c r="DL704" s="23"/>
      <c r="DM704" s="23"/>
      <c r="DN704" s="23"/>
      <c r="DO704" s="23"/>
      <c r="DP704" s="23"/>
      <c r="DQ704" s="23"/>
      <c r="DR704" s="23"/>
      <c r="DS704" s="23"/>
      <c r="DT704" s="23"/>
      <c r="DU704" s="23"/>
      <c r="DV704" s="23"/>
      <c r="DW704" s="23"/>
      <c r="DX704" s="23"/>
      <c r="DY704" s="23"/>
      <c r="DZ704" s="23"/>
      <c r="EA704" s="23"/>
      <c r="EB704" s="23"/>
      <c r="EC704" s="23"/>
      <c r="ED704" s="23"/>
      <c r="EE704" s="23"/>
      <c r="EF704" s="23"/>
      <c r="EG704" s="23"/>
      <c r="EH704" s="23"/>
      <c r="EI704" s="23"/>
      <c r="EJ704" s="23"/>
      <c r="EK704" s="23"/>
      <c r="EL704" s="23"/>
      <c r="EM704" s="23"/>
      <c r="EN704" s="23"/>
      <c r="EO704" s="23"/>
      <c r="EP704" s="23"/>
      <c r="EQ704" s="23"/>
      <c r="ER704" s="23"/>
      <c r="ES704" s="23"/>
      <c r="ET704" s="23"/>
      <c r="EU704" s="23"/>
      <c r="EV704" s="23"/>
      <c r="EW704" s="23"/>
      <c r="EX704" s="23"/>
      <c r="EY704" s="23"/>
      <c r="EZ704" s="23"/>
      <c r="FA704" s="23"/>
      <c r="FB704" s="23"/>
      <c r="FC704" s="23"/>
      <c r="FD704" s="23"/>
      <c r="FE704" s="23"/>
      <c r="FF704" s="23"/>
      <c r="FG704" s="23"/>
      <c r="FH704" s="23"/>
      <c r="FI704" s="23"/>
      <c r="FJ704" s="23"/>
      <c r="FK704" s="23"/>
      <c r="FL704" s="23"/>
      <c r="FM704" s="23"/>
      <c r="FN704" s="23"/>
      <c r="FO704" s="23"/>
      <c r="FP704" s="23"/>
      <c r="FQ704" s="23"/>
      <c r="FR704" s="23"/>
      <c r="FS704" s="23"/>
      <c r="FT704" s="23"/>
      <c r="FU704" s="23"/>
      <c r="FV704" s="23"/>
      <c r="FW704" s="23"/>
      <c r="FX704" s="23"/>
      <c r="FY704" s="23"/>
      <c r="FZ704" s="23"/>
      <c r="GA704" s="23"/>
      <c r="GB704" s="23"/>
      <c r="GC704" s="23"/>
      <c r="GD704" s="23"/>
      <c r="GE704" s="23"/>
      <c r="GF704" s="23"/>
      <c r="GG704" s="23"/>
      <c r="GH704" s="23"/>
      <c r="GI704" s="23"/>
      <c r="GJ704" s="23"/>
      <c r="GK704" s="23"/>
      <c r="GL704" s="23"/>
      <c r="GM704" s="23"/>
      <c r="GN704" s="23"/>
      <c r="GO704" s="23"/>
      <c r="GP704" s="23"/>
      <c r="GQ704" s="23"/>
      <c r="GR704" s="23"/>
      <c r="GS704" s="23"/>
      <c r="GT704" s="23"/>
      <c r="GU704" s="23"/>
      <c r="GV704" s="23"/>
      <c r="GW704" s="23"/>
      <c r="GX704" s="23"/>
      <c r="GY704" s="23"/>
      <c r="GZ704" s="23"/>
      <c r="HA704" s="23"/>
      <c r="HB704" s="23"/>
      <c r="HC704" s="23"/>
      <c r="HD704" s="23"/>
      <c r="HE704" s="23"/>
      <c r="HF704" s="23"/>
      <c r="HG704" s="23"/>
      <c r="HH704" s="23"/>
      <c r="HI704" s="23"/>
      <c r="HJ704" s="23"/>
      <c r="HK704" s="23"/>
    </row>
    <row r="705" spans="1:219" ht="13.9" customHeight="1">
      <c r="A705" s="392"/>
      <c r="B705" s="160"/>
      <c r="C705" s="161"/>
      <c r="D705" s="161"/>
      <c r="E705" s="255"/>
      <c r="F705" s="396">
        <v>0</v>
      </c>
      <c r="G705" s="181"/>
      <c r="H705" s="186"/>
      <c r="I705" s="162"/>
      <c r="J705" s="163"/>
      <c r="K705" s="164"/>
      <c r="L705" s="164"/>
      <c r="M705" s="187"/>
      <c r="N705" s="458"/>
      <c r="O705" s="463"/>
      <c r="P705" s="190"/>
      <c r="Q705" s="165"/>
      <c r="R705" s="166"/>
      <c r="S705" s="191"/>
      <c r="T705" s="195"/>
      <c r="U705" s="167"/>
      <c r="V705" s="196"/>
      <c r="W705" s="199">
        <f t="shared" si="142"/>
        <v>0</v>
      </c>
      <c r="X705" s="344">
        <f>IF(G705&gt;0,HLOOKUP(C705,'Utility Allowances'!$O$33:$S$34,2),0)</f>
        <v>0</v>
      </c>
      <c r="Y705" s="345">
        <f t="shared" si="143"/>
        <v>0</v>
      </c>
      <c r="Z705" s="168">
        <f t="shared" si="144"/>
        <v>0</v>
      </c>
      <c r="AA705" s="346">
        <f t="shared" si="145"/>
        <v>0</v>
      </c>
      <c r="AB705" s="344">
        <f>IF(Y705&gt;0,VLOOKUP($Y705,'Reference Data 2'!$B$7:$C$71,2),0)</f>
        <v>0</v>
      </c>
      <c r="AC705" s="347">
        <f t="shared" si="146"/>
        <v>0</v>
      </c>
      <c r="AD705" s="348">
        <f t="shared" si="147"/>
        <v>0</v>
      </c>
      <c r="AE705" s="349">
        <f>IF(Y705&gt;0,VLOOKUP($Y705,'Reference Data 2'!$B$9:$D$71,3),0)</f>
        <v>0</v>
      </c>
      <c r="AF705" s="347">
        <f t="shared" si="148"/>
        <v>0</v>
      </c>
      <c r="AG705" s="346">
        <f t="shared" si="149"/>
        <v>0</v>
      </c>
      <c r="AH705" s="350">
        <f t="shared" si="150"/>
        <v>0</v>
      </c>
      <c r="AI705" s="351">
        <f t="shared" si="151"/>
        <v>0</v>
      </c>
      <c r="AJ705" s="352">
        <f t="shared" si="152"/>
        <v>0</v>
      </c>
      <c r="AK705" s="349">
        <f>IF(AA705&gt;0,VLOOKUP(C705,'Reference Data 1'!$N$13:$O$17,2),0)</f>
        <v>0</v>
      </c>
      <c r="AL705" s="346">
        <f t="shared" si="153"/>
        <v>0</v>
      </c>
      <c r="AM705" s="353">
        <f t="shared" si="154"/>
        <v>0</v>
      </c>
      <c r="AN705" s="354">
        <f t="shared" si="155"/>
        <v>0</v>
      </c>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c r="FS705" s="23"/>
      <c r="FT705" s="23"/>
      <c r="FU705" s="23"/>
      <c r="FV705" s="23"/>
      <c r="FW705" s="23"/>
      <c r="FX705" s="23"/>
      <c r="FY705" s="23"/>
      <c r="FZ705" s="23"/>
      <c r="GA705" s="23"/>
      <c r="GB705" s="23"/>
      <c r="GC705" s="23"/>
      <c r="GD705" s="23"/>
      <c r="GE705" s="23"/>
      <c r="GF705" s="23"/>
      <c r="GG705" s="23"/>
      <c r="GH705" s="23"/>
      <c r="GI705" s="23"/>
      <c r="GJ705" s="23"/>
      <c r="GK705" s="23"/>
      <c r="GL705" s="23"/>
      <c r="GM705" s="23"/>
      <c r="GN705" s="23"/>
      <c r="GO705" s="23"/>
      <c r="GP705" s="23"/>
      <c r="GQ705" s="23"/>
      <c r="GR705" s="23"/>
      <c r="GS705" s="23"/>
      <c r="GT705" s="23"/>
      <c r="GU705" s="23"/>
      <c r="GV705" s="23"/>
      <c r="GW705" s="23"/>
      <c r="GX705" s="23"/>
      <c r="GY705" s="23"/>
      <c r="GZ705" s="23"/>
      <c r="HA705" s="23"/>
      <c r="HB705" s="23"/>
      <c r="HC705" s="23"/>
      <c r="HD705" s="23"/>
      <c r="HE705" s="23"/>
      <c r="HF705" s="23"/>
      <c r="HG705" s="23"/>
      <c r="HH705" s="23"/>
      <c r="HI705" s="23"/>
      <c r="HJ705" s="23"/>
      <c r="HK705" s="23"/>
    </row>
    <row r="706" spans="1:219" ht="13.9" customHeight="1">
      <c r="A706" s="392"/>
      <c r="B706" s="160"/>
      <c r="C706" s="161"/>
      <c r="D706" s="161"/>
      <c r="E706" s="255"/>
      <c r="F706" s="396">
        <v>0</v>
      </c>
      <c r="G706" s="181"/>
      <c r="H706" s="186"/>
      <c r="I706" s="162"/>
      <c r="J706" s="163"/>
      <c r="K706" s="164"/>
      <c r="L706" s="164"/>
      <c r="M706" s="187"/>
      <c r="N706" s="458"/>
      <c r="O706" s="463"/>
      <c r="P706" s="190"/>
      <c r="Q706" s="165"/>
      <c r="R706" s="166"/>
      <c r="S706" s="191"/>
      <c r="T706" s="195"/>
      <c r="U706" s="167"/>
      <c r="V706" s="196"/>
      <c r="W706" s="199">
        <f t="shared" si="142"/>
        <v>0</v>
      </c>
      <c r="X706" s="344">
        <f>IF(G706&gt;0,HLOOKUP(C706,'Utility Allowances'!$O$33:$S$34,2),0)</f>
        <v>0</v>
      </c>
      <c r="Y706" s="345">
        <f t="shared" si="143"/>
        <v>0</v>
      </c>
      <c r="Z706" s="168">
        <f t="shared" si="144"/>
        <v>0</v>
      </c>
      <c r="AA706" s="346">
        <f t="shared" si="145"/>
        <v>0</v>
      </c>
      <c r="AB706" s="344">
        <f>IF(Y706&gt;0,VLOOKUP($Y706,'Reference Data 2'!$B$7:$C$71,2),0)</f>
        <v>0</v>
      </c>
      <c r="AC706" s="347">
        <f t="shared" si="146"/>
        <v>0</v>
      </c>
      <c r="AD706" s="348">
        <f t="shared" si="147"/>
        <v>0</v>
      </c>
      <c r="AE706" s="349">
        <f>IF(Y706&gt;0,VLOOKUP($Y706,'Reference Data 2'!$B$9:$D$71,3),0)</f>
        <v>0</v>
      </c>
      <c r="AF706" s="347">
        <f t="shared" si="148"/>
        <v>0</v>
      </c>
      <c r="AG706" s="346">
        <f t="shared" si="149"/>
        <v>0</v>
      </c>
      <c r="AH706" s="350">
        <f t="shared" si="150"/>
        <v>0</v>
      </c>
      <c r="AI706" s="351">
        <f t="shared" si="151"/>
        <v>0</v>
      </c>
      <c r="AJ706" s="352">
        <f t="shared" si="152"/>
        <v>0</v>
      </c>
      <c r="AK706" s="349">
        <f>IF(AA706&gt;0,VLOOKUP(C706,'Reference Data 1'!$N$13:$O$17,2),0)</f>
        <v>0</v>
      </c>
      <c r="AL706" s="346">
        <f t="shared" si="153"/>
        <v>0</v>
      </c>
      <c r="AM706" s="353">
        <f t="shared" si="154"/>
        <v>0</v>
      </c>
      <c r="AN706" s="354">
        <f t="shared" si="155"/>
        <v>0</v>
      </c>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c r="FS706" s="23"/>
      <c r="FT706" s="23"/>
      <c r="FU706" s="23"/>
      <c r="FV706" s="23"/>
      <c r="FW706" s="23"/>
      <c r="FX706" s="23"/>
      <c r="FY706" s="23"/>
      <c r="FZ706" s="23"/>
      <c r="GA706" s="23"/>
      <c r="GB706" s="23"/>
      <c r="GC706" s="23"/>
      <c r="GD706" s="23"/>
      <c r="GE706" s="23"/>
      <c r="GF706" s="23"/>
      <c r="GG706" s="23"/>
      <c r="GH706" s="23"/>
      <c r="GI706" s="23"/>
      <c r="GJ706" s="23"/>
      <c r="GK706" s="23"/>
      <c r="GL706" s="23"/>
      <c r="GM706" s="23"/>
      <c r="GN706" s="23"/>
      <c r="GO706" s="23"/>
      <c r="GP706" s="23"/>
      <c r="GQ706" s="23"/>
      <c r="GR706" s="23"/>
      <c r="GS706" s="23"/>
      <c r="GT706" s="23"/>
      <c r="GU706" s="23"/>
      <c r="GV706" s="23"/>
      <c r="GW706" s="23"/>
      <c r="GX706" s="23"/>
      <c r="GY706" s="23"/>
      <c r="GZ706" s="23"/>
      <c r="HA706" s="23"/>
      <c r="HB706" s="23"/>
      <c r="HC706" s="23"/>
      <c r="HD706" s="23"/>
      <c r="HE706" s="23"/>
      <c r="HF706" s="23"/>
      <c r="HG706" s="23"/>
      <c r="HH706" s="23"/>
      <c r="HI706" s="23"/>
      <c r="HJ706" s="23"/>
      <c r="HK706" s="23"/>
    </row>
    <row r="707" spans="1:219" ht="13.9" customHeight="1">
      <c r="A707" s="392"/>
      <c r="B707" s="160"/>
      <c r="C707" s="161"/>
      <c r="D707" s="161"/>
      <c r="E707" s="255"/>
      <c r="F707" s="396">
        <v>0</v>
      </c>
      <c r="G707" s="181"/>
      <c r="H707" s="186"/>
      <c r="I707" s="162"/>
      <c r="J707" s="163"/>
      <c r="K707" s="164"/>
      <c r="L707" s="164"/>
      <c r="M707" s="187"/>
      <c r="N707" s="458"/>
      <c r="O707" s="463"/>
      <c r="P707" s="190"/>
      <c r="Q707" s="165"/>
      <c r="R707" s="166"/>
      <c r="S707" s="191"/>
      <c r="T707" s="195"/>
      <c r="U707" s="167"/>
      <c r="V707" s="196"/>
      <c r="W707" s="199">
        <f t="shared" si="142"/>
        <v>0</v>
      </c>
      <c r="X707" s="344">
        <f>IF(G707&gt;0,HLOOKUP(C707,'Utility Allowances'!$O$33:$S$34,2),0)</f>
        <v>0</v>
      </c>
      <c r="Y707" s="345">
        <f t="shared" si="143"/>
        <v>0</v>
      </c>
      <c r="Z707" s="168">
        <f t="shared" si="144"/>
        <v>0</v>
      </c>
      <c r="AA707" s="346">
        <f t="shared" si="145"/>
        <v>0</v>
      </c>
      <c r="AB707" s="344">
        <f>IF(Y707&gt;0,VLOOKUP($Y707,'Reference Data 2'!$B$7:$C$71,2),0)</f>
        <v>0</v>
      </c>
      <c r="AC707" s="347">
        <f t="shared" si="146"/>
        <v>0</v>
      </c>
      <c r="AD707" s="348">
        <f t="shared" si="147"/>
        <v>0</v>
      </c>
      <c r="AE707" s="349">
        <f>IF(Y707&gt;0,VLOOKUP($Y707,'Reference Data 2'!$B$9:$D$71,3),0)</f>
        <v>0</v>
      </c>
      <c r="AF707" s="347">
        <f t="shared" si="148"/>
        <v>0</v>
      </c>
      <c r="AG707" s="346">
        <f t="shared" si="149"/>
        <v>0</v>
      </c>
      <c r="AH707" s="350">
        <f t="shared" si="150"/>
        <v>0</v>
      </c>
      <c r="AI707" s="351">
        <f t="shared" si="151"/>
        <v>0</v>
      </c>
      <c r="AJ707" s="352">
        <f t="shared" si="152"/>
        <v>0</v>
      </c>
      <c r="AK707" s="349">
        <f>IF(AA707&gt;0,VLOOKUP(C707,'Reference Data 1'!$N$13:$O$17,2),0)</f>
        <v>0</v>
      </c>
      <c r="AL707" s="346">
        <f t="shared" si="153"/>
        <v>0</v>
      </c>
      <c r="AM707" s="353">
        <f t="shared" si="154"/>
        <v>0</v>
      </c>
      <c r="AN707" s="354">
        <f t="shared" si="155"/>
        <v>0</v>
      </c>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c r="BU707" s="23"/>
      <c r="BV707" s="23"/>
      <c r="BW707" s="23"/>
      <c r="BX707" s="23"/>
      <c r="BY707" s="23"/>
      <c r="BZ707" s="23"/>
      <c r="CA707" s="23"/>
      <c r="CB707" s="23"/>
      <c r="CC707" s="23"/>
      <c r="CD707" s="23"/>
      <c r="CE707" s="23"/>
      <c r="CF707" s="23"/>
      <c r="CG707" s="23"/>
      <c r="CH707" s="23"/>
      <c r="CI707" s="23"/>
      <c r="CJ707" s="23"/>
      <c r="CK707" s="23"/>
      <c r="CL707" s="23"/>
      <c r="CM707" s="23"/>
      <c r="CN707" s="23"/>
      <c r="CO707" s="23"/>
      <c r="CP707" s="23"/>
      <c r="CQ707" s="23"/>
      <c r="CR707" s="23"/>
      <c r="CS707" s="23"/>
      <c r="CT707" s="23"/>
      <c r="CU707" s="23"/>
      <c r="CV707" s="23"/>
      <c r="CW707" s="23"/>
      <c r="CX707" s="23"/>
      <c r="CY707" s="23"/>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c r="FS707" s="23"/>
      <c r="FT707" s="23"/>
      <c r="FU707" s="23"/>
      <c r="FV707" s="23"/>
      <c r="FW707" s="23"/>
      <c r="FX707" s="23"/>
      <c r="FY707" s="23"/>
      <c r="FZ707" s="23"/>
      <c r="GA707" s="23"/>
      <c r="GB707" s="23"/>
      <c r="GC707" s="23"/>
      <c r="GD707" s="23"/>
      <c r="GE707" s="23"/>
      <c r="GF707" s="23"/>
      <c r="GG707" s="23"/>
      <c r="GH707" s="23"/>
      <c r="GI707" s="23"/>
      <c r="GJ707" s="23"/>
      <c r="GK707" s="23"/>
      <c r="GL707" s="23"/>
      <c r="GM707" s="23"/>
      <c r="GN707" s="23"/>
      <c r="GO707" s="23"/>
      <c r="GP707" s="23"/>
      <c r="GQ707" s="23"/>
      <c r="GR707" s="23"/>
      <c r="GS707" s="23"/>
      <c r="GT707" s="23"/>
      <c r="GU707" s="23"/>
      <c r="GV707" s="23"/>
      <c r="GW707" s="23"/>
      <c r="GX707" s="23"/>
      <c r="GY707" s="23"/>
      <c r="GZ707" s="23"/>
      <c r="HA707" s="23"/>
      <c r="HB707" s="23"/>
      <c r="HC707" s="23"/>
      <c r="HD707" s="23"/>
      <c r="HE707" s="23"/>
      <c r="HF707" s="23"/>
      <c r="HG707" s="23"/>
      <c r="HH707" s="23"/>
      <c r="HI707" s="23"/>
      <c r="HJ707" s="23"/>
      <c r="HK707" s="23"/>
    </row>
    <row r="708" spans="1:219" ht="13.9" customHeight="1">
      <c r="A708" s="392"/>
      <c r="B708" s="160"/>
      <c r="C708" s="161"/>
      <c r="D708" s="161"/>
      <c r="E708" s="255"/>
      <c r="F708" s="396">
        <v>0</v>
      </c>
      <c r="G708" s="181"/>
      <c r="H708" s="186"/>
      <c r="I708" s="162"/>
      <c r="J708" s="163"/>
      <c r="K708" s="164"/>
      <c r="L708" s="164"/>
      <c r="M708" s="187"/>
      <c r="N708" s="458"/>
      <c r="O708" s="463"/>
      <c r="P708" s="190"/>
      <c r="Q708" s="165"/>
      <c r="R708" s="166"/>
      <c r="S708" s="191"/>
      <c r="T708" s="195"/>
      <c r="U708" s="167"/>
      <c r="V708" s="196"/>
      <c r="W708" s="199">
        <f t="shared" si="142"/>
        <v>0</v>
      </c>
      <c r="X708" s="344">
        <f>IF(G708&gt;0,HLOOKUP(C708,'Utility Allowances'!$O$33:$S$34,2),0)</f>
        <v>0</v>
      </c>
      <c r="Y708" s="345">
        <f t="shared" si="143"/>
        <v>0</v>
      </c>
      <c r="Z708" s="168">
        <f t="shared" si="144"/>
        <v>0</v>
      </c>
      <c r="AA708" s="346">
        <f t="shared" si="145"/>
        <v>0</v>
      </c>
      <c r="AB708" s="344">
        <f>IF(Y708&gt;0,VLOOKUP($Y708,'Reference Data 2'!$B$7:$C$71,2),0)</f>
        <v>0</v>
      </c>
      <c r="AC708" s="347">
        <f t="shared" si="146"/>
        <v>0</v>
      </c>
      <c r="AD708" s="348">
        <f t="shared" si="147"/>
        <v>0</v>
      </c>
      <c r="AE708" s="349">
        <f>IF(Y708&gt;0,VLOOKUP($Y708,'Reference Data 2'!$B$9:$D$71,3),0)</f>
        <v>0</v>
      </c>
      <c r="AF708" s="347">
        <f t="shared" si="148"/>
        <v>0</v>
      </c>
      <c r="AG708" s="346">
        <f t="shared" si="149"/>
        <v>0</v>
      </c>
      <c r="AH708" s="350">
        <f t="shared" si="150"/>
        <v>0</v>
      </c>
      <c r="AI708" s="351">
        <f t="shared" si="151"/>
        <v>0</v>
      </c>
      <c r="AJ708" s="352">
        <f t="shared" si="152"/>
        <v>0</v>
      </c>
      <c r="AK708" s="349">
        <f>IF(AA708&gt;0,VLOOKUP(C708,'Reference Data 1'!$N$13:$O$17,2),0)</f>
        <v>0</v>
      </c>
      <c r="AL708" s="346">
        <f t="shared" si="153"/>
        <v>0</v>
      </c>
      <c r="AM708" s="353">
        <f t="shared" si="154"/>
        <v>0</v>
      </c>
      <c r="AN708" s="354">
        <f t="shared" si="155"/>
        <v>0</v>
      </c>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c r="BU708" s="23"/>
      <c r="BV708" s="23"/>
      <c r="BW708" s="23"/>
      <c r="BX708" s="23"/>
      <c r="BY708" s="23"/>
      <c r="BZ708" s="23"/>
      <c r="CA708" s="23"/>
      <c r="CB708" s="23"/>
      <c r="CC708" s="23"/>
      <c r="CD708" s="23"/>
      <c r="CE708" s="23"/>
      <c r="CF708" s="23"/>
      <c r="CG708" s="23"/>
      <c r="CH708" s="23"/>
      <c r="CI708" s="23"/>
      <c r="CJ708" s="23"/>
      <c r="CK708" s="23"/>
      <c r="CL708" s="23"/>
      <c r="CM708" s="23"/>
      <c r="CN708" s="23"/>
      <c r="CO708" s="23"/>
      <c r="CP708" s="23"/>
      <c r="CQ708" s="23"/>
      <c r="CR708" s="23"/>
      <c r="CS708" s="23"/>
      <c r="CT708" s="23"/>
      <c r="CU708" s="23"/>
      <c r="CV708" s="23"/>
      <c r="CW708" s="23"/>
      <c r="CX708" s="23"/>
      <c r="CY708" s="23"/>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c r="FS708" s="23"/>
      <c r="FT708" s="23"/>
      <c r="FU708" s="23"/>
      <c r="FV708" s="23"/>
      <c r="FW708" s="23"/>
      <c r="FX708" s="23"/>
      <c r="FY708" s="23"/>
      <c r="FZ708" s="23"/>
      <c r="GA708" s="23"/>
      <c r="GB708" s="23"/>
      <c r="GC708" s="23"/>
      <c r="GD708" s="23"/>
      <c r="GE708" s="23"/>
      <c r="GF708" s="23"/>
      <c r="GG708" s="23"/>
      <c r="GH708" s="23"/>
      <c r="GI708" s="23"/>
      <c r="GJ708" s="23"/>
      <c r="GK708" s="23"/>
      <c r="GL708" s="23"/>
      <c r="GM708" s="23"/>
      <c r="GN708" s="23"/>
      <c r="GO708" s="23"/>
      <c r="GP708" s="23"/>
      <c r="GQ708" s="23"/>
      <c r="GR708" s="23"/>
      <c r="GS708" s="23"/>
      <c r="GT708" s="23"/>
      <c r="GU708" s="23"/>
      <c r="GV708" s="23"/>
      <c r="GW708" s="23"/>
      <c r="GX708" s="23"/>
      <c r="GY708" s="23"/>
      <c r="GZ708" s="23"/>
      <c r="HA708" s="23"/>
      <c r="HB708" s="23"/>
      <c r="HC708" s="23"/>
      <c r="HD708" s="23"/>
      <c r="HE708" s="23"/>
      <c r="HF708" s="23"/>
      <c r="HG708" s="23"/>
      <c r="HH708" s="23"/>
      <c r="HI708" s="23"/>
      <c r="HJ708" s="23"/>
      <c r="HK708" s="23"/>
    </row>
    <row r="709" spans="1:219" ht="13.9" customHeight="1">
      <c r="A709" s="392"/>
      <c r="B709" s="160"/>
      <c r="C709" s="161"/>
      <c r="D709" s="161"/>
      <c r="E709" s="255"/>
      <c r="F709" s="396">
        <v>0</v>
      </c>
      <c r="G709" s="181"/>
      <c r="H709" s="186"/>
      <c r="I709" s="162"/>
      <c r="J709" s="163"/>
      <c r="K709" s="164"/>
      <c r="L709" s="164"/>
      <c r="M709" s="187"/>
      <c r="N709" s="458"/>
      <c r="O709" s="463"/>
      <c r="P709" s="190"/>
      <c r="Q709" s="165"/>
      <c r="R709" s="166"/>
      <c r="S709" s="191"/>
      <c r="T709" s="195"/>
      <c r="U709" s="167"/>
      <c r="V709" s="196"/>
      <c r="W709" s="199">
        <f t="shared" si="142"/>
        <v>0</v>
      </c>
      <c r="X709" s="344">
        <f>IF(G709&gt;0,HLOOKUP(C709,'Utility Allowances'!$O$33:$S$34,2),0)</f>
        <v>0</v>
      </c>
      <c r="Y709" s="345">
        <f t="shared" si="143"/>
        <v>0</v>
      </c>
      <c r="Z709" s="168">
        <f t="shared" si="144"/>
        <v>0</v>
      </c>
      <c r="AA709" s="346">
        <f t="shared" si="145"/>
        <v>0</v>
      </c>
      <c r="AB709" s="344">
        <f>IF(Y709&gt;0,VLOOKUP($Y709,'Reference Data 2'!$B$7:$C$71,2),0)</f>
        <v>0</v>
      </c>
      <c r="AC709" s="347">
        <f t="shared" si="146"/>
        <v>0</v>
      </c>
      <c r="AD709" s="348">
        <f t="shared" si="147"/>
        <v>0</v>
      </c>
      <c r="AE709" s="349">
        <f>IF(Y709&gt;0,VLOOKUP($Y709,'Reference Data 2'!$B$9:$D$71,3),0)</f>
        <v>0</v>
      </c>
      <c r="AF709" s="347">
        <f t="shared" si="148"/>
        <v>0</v>
      </c>
      <c r="AG709" s="346">
        <f t="shared" si="149"/>
        <v>0</v>
      </c>
      <c r="AH709" s="350">
        <f t="shared" si="150"/>
        <v>0</v>
      </c>
      <c r="AI709" s="351">
        <f t="shared" si="151"/>
        <v>0</v>
      </c>
      <c r="AJ709" s="352">
        <f t="shared" si="152"/>
        <v>0</v>
      </c>
      <c r="AK709" s="349">
        <f>IF(AA709&gt;0,VLOOKUP(C709,'Reference Data 1'!$N$13:$O$17,2),0)</f>
        <v>0</v>
      </c>
      <c r="AL709" s="346">
        <f t="shared" si="153"/>
        <v>0</v>
      </c>
      <c r="AM709" s="353">
        <f t="shared" si="154"/>
        <v>0</v>
      </c>
      <c r="AN709" s="354">
        <f t="shared" si="155"/>
        <v>0</v>
      </c>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c r="FS709" s="23"/>
      <c r="FT709" s="23"/>
      <c r="FU709" s="23"/>
      <c r="FV709" s="23"/>
      <c r="FW709" s="23"/>
      <c r="FX709" s="23"/>
      <c r="FY709" s="23"/>
      <c r="FZ709" s="23"/>
      <c r="GA709" s="23"/>
      <c r="GB709" s="23"/>
      <c r="GC709" s="23"/>
      <c r="GD709" s="23"/>
      <c r="GE709" s="23"/>
      <c r="GF709" s="23"/>
      <c r="GG709" s="23"/>
      <c r="GH709" s="23"/>
      <c r="GI709" s="23"/>
      <c r="GJ709" s="23"/>
      <c r="GK709" s="23"/>
      <c r="GL709" s="23"/>
      <c r="GM709" s="23"/>
      <c r="GN709" s="23"/>
      <c r="GO709" s="23"/>
      <c r="GP709" s="23"/>
      <c r="GQ709" s="23"/>
      <c r="GR709" s="23"/>
      <c r="GS709" s="23"/>
      <c r="GT709" s="23"/>
      <c r="GU709" s="23"/>
      <c r="GV709" s="23"/>
      <c r="GW709" s="23"/>
      <c r="GX709" s="23"/>
      <c r="GY709" s="23"/>
      <c r="GZ709" s="23"/>
      <c r="HA709" s="23"/>
      <c r="HB709" s="23"/>
      <c r="HC709" s="23"/>
      <c r="HD709" s="23"/>
      <c r="HE709" s="23"/>
      <c r="HF709" s="23"/>
      <c r="HG709" s="23"/>
      <c r="HH709" s="23"/>
      <c r="HI709" s="23"/>
      <c r="HJ709" s="23"/>
      <c r="HK709" s="23"/>
    </row>
    <row r="710" spans="1:219" ht="13.9" customHeight="1">
      <c r="A710" s="392"/>
      <c r="B710" s="160"/>
      <c r="C710" s="161"/>
      <c r="D710" s="161"/>
      <c r="E710" s="255"/>
      <c r="F710" s="396">
        <v>0</v>
      </c>
      <c r="G710" s="181"/>
      <c r="H710" s="186"/>
      <c r="I710" s="162"/>
      <c r="J710" s="163"/>
      <c r="K710" s="164"/>
      <c r="L710" s="164"/>
      <c r="M710" s="187"/>
      <c r="N710" s="458"/>
      <c r="O710" s="463"/>
      <c r="P710" s="190"/>
      <c r="Q710" s="165"/>
      <c r="R710" s="166"/>
      <c r="S710" s="191"/>
      <c r="T710" s="195"/>
      <c r="U710" s="167"/>
      <c r="V710" s="196"/>
      <c r="W710" s="199">
        <f t="shared" si="142"/>
        <v>0</v>
      </c>
      <c r="X710" s="344">
        <f>IF(G710&gt;0,HLOOKUP(C710,'Utility Allowances'!$O$33:$S$34,2),0)</f>
        <v>0</v>
      </c>
      <c r="Y710" s="345">
        <f t="shared" si="143"/>
        <v>0</v>
      </c>
      <c r="Z710" s="168">
        <f t="shared" si="144"/>
        <v>0</v>
      </c>
      <c r="AA710" s="346">
        <f t="shared" si="145"/>
        <v>0</v>
      </c>
      <c r="AB710" s="344">
        <f>IF(Y710&gt;0,VLOOKUP($Y710,'Reference Data 2'!$B$7:$C$71,2),0)</f>
        <v>0</v>
      </c>
      <c r="AC710" s="347">
        <f t="shared" si="146"/>
        <v>0</v>
      </c>
      <c r="AD710" s="348">
        <f t="shared" si="147"/>
        <v>0</v>
      </c>
      <c r="AE710" s="349">
        <f>IF(Y710&gt;0,VLOOKUP($Y710,'Reference Data 2'!$B$9:$D$71,3),0)</f>
        <v>0</v>
      </c>
      <c r="AF710" s="347">
        <f t="shared" si="148"/>
        <v>0</v>
      </c>
      <c r="AG710" s="346">
        <f t="shared" si="149"/>
        <v>0</v>
      </c>
      <c r="AH710" s="350">
        <f t="shared" si="150"/>
        <v>0</v>
      </c>
      <c r="AI710" s="351">
        <f t="shared" si="151"/>
        <v>0</v>
      </c>
      <c r="AJ710" s="352">
        <f t="shared" si="152"/>
        <v>0</v>
      </c>
      <c r="AK710" s="349">
        <f>IF(AA710&gt;0,VLOOKUP(C710,'Reference Data 1'!$N$13:$O$17,2),0)</f>
        <v>0</v>
      </c>
      <c r="AL710" s="346">
        <f t="shared" si="153"/>
        <v>0</v>
      </c>
      <c r="AM710" s="353">
        <f t="shared" si="154"/>
        <v>0</v>
      </c>
      <c r="AN710" s="354">
        <f t="shared" si="155"/>
        <v>0</v>
      </c>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c r="FS710" s="23"/>
      <c r="FT710" s="23"/>
      <c r="FU710" s="23"/>
      <c r="FV710" s="23"/>
      <c r="FW710" s="23"/>
      <c r="FX710" s="23"/>
      <c r="FY710" s="23"/>
      <c r="FZ710" s="23"/>
      <c r="GA710" s="23"/>
      <c r="GB710" s="23"/>
      <c r="GC710" s="23"/>
      <c r="GD710" s="23"/>
      <c r="GE710" s="23"/>
      <c r="GF710" s="23"/>
      <c r="GG710" s="23"/>
      <c r="GH710" s="23"/>
      <c r="GI710" s="23"/>
      <c r="GJ710" s="23"/>
      <c r="GK710" s="23"/>
      <c r="GL710" s="23"/>
      <c r="GM710" s="23"/>
      <c r="GN710" s="23"/>
      <c r="GO710" s="23"/>
      <c r="GP710" s="23"/>
      <c r="GQ710" s="23"/>
      <c r="GR710" s="23"/>
      <c r="GS710" s="23"/>
      <c r="GT710" s="23"/>
      <c r="GU710" s="23"/>
      <c r="GV710" s="23"/>
      <c r="GW710" s="23"/>
      <c r="GX710" s="23"/>
      <c r="GY710" s="23"/>
      <c r="GZ710" s="23"/>
      <c r="HA710" s="23"/>
      <c r="HB710" s="23"/>
      <c r="HC710" s="23"/>
      <c r="HD710" s="23"/>
      <c r="HE710" s="23"/>
      <c r="HF710" s="23"/>
      <c r="HG710" s="23"/>
      <c r="HH710" s="23"/>
      <c r="HI710" s="23"/>
      <c r="HJ710" s="23"/>
      <c r="HK710" s="23"/>
    </row>
    <row r="711" spans="1:219" ht="13.9" customHeight="1">
      <c r="A711" s="392"/>
      <c r="B711" s="160"/>
      <c r="C711" s="161"/>
      <c r="D711" s="161"/>
      <c r="E711" s="255"/>
      <c r="F711" s="396">
        <v>0</v>
      </c>
      <c r="G711" s="181"/>
      <c r="H711" s="186"/>
      <c r="I711" s="162"/>
      <c r="J711" s="163"/>
      <c r="K711" s="164"/>
      <c r="L711" s="164"/>
      <c r="M711" s="187"/>
      <c r="N711" s="458"/>
      <c r="O711" s="463"/>
      <c r="P711" s="190"/>
      <c r="Q711" s="165"/>
      <c r="R711" s="166"/>
      <c r="S711" s="191"/>
      <c r="T711" s="195"/>
      <c r="U711" s="167"/>
      <c r="V711" s="196"/>
      <c r="W711" s="199">
        <f t="shared" si="142"/>
        <v>0</v>
      </c>
      <c r="X711" s="344">
        <f>IF(G711&gt;0,HLOOKUP(C711,'Utility Allowances'!$O$33:$S$34,2),0)</f>
        <v>0</v>
      </c>
      <c r="Y711" s="345">
        <f t="shared" si="143"/>
        <v>0</v>
      </c>
      <c r="Z711" s="168">
        <f t="shared" si="144"/>
        <v>0</v>
      </c>
      <c r="AA711" s="346">
        <f t="shared" si="145"/>
        <v>0</v>
      </c>
      <c r="AB711" s="344">
        <f>IF(Y711&gt;0,VLOOKUP($Y711,'Reference Data 2'!$B$7:$C$71,2),0)</f>
        <v>0</v>
      </c>
      <c r="AC711" s="347">
        <f t="shared" si="146"/>
        <v>0</v>
      </c>
      <c r="AD711" s="348">
        <f t="shared" si="147"/>
        <v>0</v>
      </c>
      <c r="AE711" s="349">
        <f>IF(Y711&gt;0,VLOOKUP($Y711,'Reference Data 2'!$B$9:$D$71,3),0)</f>
        <v>0</v>
      </c>
      <c r="AF711" s="347">
        <f t="shared" si="148"/>
        <v>0</v>
      </c>
      <c r="AG711" s="346">
        <f t="shared" si="149"/>
        <v>0</v>
      </c>
      <c r="AH711" s="350">
        <f t="shared" si="150"/>
        <v>0</v>
      </c>
      <c r="AI711" s="351">
        <f t="shared" si="151"/>
        <v>0</v>
      </c>
      <c r="AJ711" s="352">
        <f t="shared" si="152"/>
        <v>0</v>
      </c>
      <c r="AK711" s="349">
        <f>IF(AA711&gt;0,VLOOKUP(C711,'Reference Data 1'!$N$13:$O$17,2),0)</f>
        <v>0</v>
      </c>
      <c r="AL711" s="346">
        <f t="shared" si="153"/>
        <v>0</v>
      </c>
      <c r="AM711" s="353">
        <f t="shared" si="154"/>
        <v>0</v>
      </c>
      <c r="AN711" s="354">
        <f t="shared" si="155"/>
        <v>0</v>
      </c>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c r="FS711" s="23"/>
      <c r="FT711" s="23"/>
      <c r="FU711" s="23"/>
      <c r="FV711" s="23"/>
      <c r="FW711" s="23"/>
      <c r="FX711" s="23"/>
      <c r="FY711" s="23"/>
      <c r="FZ711" s="23"/>
      <c r="GA711" s="23"/>
      <c r="GB711" s="23"/>
      <c r="GC711" s="23"/>
      <c r="GD711" s="23"/>
      <c r="GE711" s="23"/>
      <c r="GF711" s="23"/>
      <c r="GG711" s="23"/>
      <c r="GH711" s="23"/>
      <c r="GI711" s="23"/>
      <c r="GJ711" s="23"/>
      <c r="GK711" s="23"/>
      <c r="GL711" s="23"/>
      <c r="GM711" s="23"/>
      <c r="GN711" s="23"/>
      <c r="GO711" s="23"/>
      <c r="GP711" s="23"/>
      <c r="GQ711" s="23"/>
      <c r="GR711" s="23"/>
      <c r="GS711" s="23"/>
      <c r="GT711" s="23"/>
      <c r="GU711" s="23"/>
      <c r="GV711" s="23"/>
      <c r="GW711" s="23"/>
      <c r="GX711" s="23"/>
      <c r="GY711" s="23"/>
      <c r="GZ711" s="23"/>
      <c r="HA711" s="23"/>
      <c r="HB711" s="23"/>
      <c r="HC711" s="23"/>
      <c r="HD711" s="23"/>
      <c r="HE711" s="23"/>
      <c r="HF711" s="23"/>
      <c r="HG711" s="23"/>
      <c r="HH711" s="23"/>
      <c r="HI711" s="23"/>
      <c r="HJ711" s="23"/>
      <c r="HK711" s="23"/>
    </row>
    <row r="712" spans="1:219" ht="13.9" customHeight="1">
      <c r="A712" s="392"/>
      <c r="B712" s="160"/>
      <c r="C712" s="161"/>
      <c r="D712" s="161"/>
      <c r="E712" s="255"/>
      <c r="F712" s="396">
        <v>0</v>
      </c>
      <c r="G712" s="181"/>
      <c r="H712" s="186"/>
      <c r="I712" s="162"/>
      <c r="J712" s="163"/>
      <c r="K712" s="164"/>
      <c r="L712" s="164"/>
      <c r="M712" s="187"/>
      <c r="N712" s="458"/>
      <c r="O712" s="463"/>
      <c r="P712" s="190"/>
      <c r="Q712" s="165"/>
      <c r="R712" s="166"/>
      <c r="S712" s="191"/>
      <c r="T712" s="195"/>
      <c r="U712" s="167"/>
      <c r="V712" s="196"/>
      <c r="W712" s="199">
        <f t="shared" si="142"/>
        <v>0</v>
      </c>
      <c r="X712" s="344">
        <f>IF(G712&gt;0,HLOOKUP(C712,'Utility Allowances'!$O$33:$S$34,2),0)</f>
        <v>0</v>
      </c>
      <c r="Y712" s="345">
        <f t="shared" si="143"/>
        <v>0</v>
      </c>
      <c r="Z712" s="168">
        <f t="shared" si="144"/>
        <v>0</v>
      </c>
      <c r="AA712" s="346">
        <f t="shared" si="145"/>
        <v>0</v>
      </c>
      <c r="AB712" s="344">
        <f>IF(Y712&gt;0,VLOOKUP($Y712,'Reference Data 2'!$B$7:$C$71,2),0)</f>
        <v>0</v>
      </c>
      <c r="AC712" s="347">
        <f t="shared" si="146"/>
        <v>0</v>
      </c>
      <c r="AD712" s="348">
        <f t="shared" si="147"/>
        <v>0</v>
      </c>
      <c r="AE712" s="349">
        <f>IF(Y712&gt;0,VLOOKUP($Y712,'Reference Data 2'!$B$9:$D$71,3),0)</f>
        <v>0</v>
      </c>
      <c r="AF712" s="347">
        <f t="shared" si="148"/>
        <v>0</v>
      </c>
      <c r="AG712" s="346">
        <f t="shared" si="149"/>
        <v>0</v>
      </c>
      <c r="AH712" s="350">
        <f t="shared" si="150"/>
        <v>0</v>
      </c>
      <c r="AI712" s="351">
        <f t="shared" si="151"/>
        <v>0</v>
      </c>
      <c r="AJ712" s="352">
        <f t="shared" si="152"/>
        <v>0</v>
      </c>
      <c r="AK712" s="349">
        <f>IF(AA712&gt;0,VLOOKUP(C712,'Reference Data 1'!$N$13:$O$17,2),0)</f>
        <v>0</v>
      </c>
      <c r="AL712" s="346">
        <f t="shared" si="153"/>
        <v>0</v>
      </c>
      <c r="AM712" s="353">
        <f t="shared" si="154"/>
        <v>0</v>
      </c>
      <c r="AN712" s="354">
        <f t="shared" si="155"/>
        <v>0</v>
      </c>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c r="FS712" s="23"/>
      <c r="FT712" s="23"/>
      <c r="FU712" s="23"/>
      <c r="FV712" s="23"/>
      <c r="FW712" s="23"/>
      <c r="FX712" s="23"/>
      <c r="FY712" s="23"/>
      <c r="FZ712" s="23"/>
      <c r="GA712" s="23"/>
      <c r="GB712" s="23"/>
      <c r="GC712" s="23"/>
      <c r="GD712" s="23"/>
      <c r="GE712" s="23"/>
      <c r="GF712" s="23"/>
      <c r="GG712" s="23"/>
      <c r="GH712" s="23"/>
      <c r="GI712" s="23"/>
      <c r="GJ712" s="23"/>
      <c r="GK712" s="23"/>
      <c r="GL712" s="23"/>
      <c r="GM712" s="23"/>
      <c r="GN712" s="23"/>
      <c r="GO712" s="23"/>
      <c r="GP712" s="23"/>
      <c r="GQ712" s="23"/>
      <c r="GR712" s="23"/>
      <c r="GS712" s="23"/>
      <c r="GT712" s="23"/>
      <c r="GU712" s="23"/>
      <c r="GV712" s="23"/>
      <c r="GW712" s="23"/>
      <c r="GX712" s="23"/>
      <c r="GY712" s="23"/>
      <c r="GZ712" s="23"/>
      <c r="HA712" s="23"/>
      <c r="HB712" s="23"/>
      <c r="HC712" s="23"/>
      <c r="HD712" s="23"/>
      <c r="HE712" s="23"/>
      <c r="HF712" s="23"/>
      <c r="HG712" s="23"/>
      <c r="HH712" s="23"/>
      <c r="HI712" s="23"/>
      <c r="HJ712" s="23"/>
      <c r="HK712" s="23"/>
    </row>
    <row r="713" spans="1:219" ht="13.9" customHeight="1">
      <c r="A713" s="392"/>
      <c r="B713" s="160"/>
      <c r="C713" s="161"/>
      <c r="D713" s="161"/>
      <c r="E713" s="255"/>
      <c r="F713" s="396">
        <v>0</v>
      </c>
      <c r="G713" s="181"/>
      <c r="H713" s="186"/>
      <c r="I713" s="162"/>
      <c r="J713" s="163"/>
      <c r="K713" s="164"/>
      <c r="L713" s="164"/>
      <c r="M713" s="187"/>
      <c r="N713" s="458"/>
      <c r="O713" s="463"/>
      <c r="P713" s="190"/>
      <c r="Q713" s="165"/>
      <c r="R713" s="166"/>
      <c r="S713" s="191"/>
      <c r="T713" s="195"/>
      <c r="U713" s="167"/>
      <c r="V713" s="196"/>
      <c r="W713" s="199">
        <f t="shared" si="142"/>
        <v>0</v>
      </c>
      <c r="X713" s="344">
        <f>IF(G713&gt;0,HLOOKUP(C713,'Utility Allowances'!$O$33:$S$34,2),0)</f>
        <v>0</v>
      </c>
      <c r="Y713" s="345">
        <f t="shared" si="143"/>
        <v>0</v>
      </c>
      <c r="Z713" s="168">
        <f t="shared" si="144"/>
        <v>0</v>
      </c>
      <c r="AA713" s="346">
        <f t="shared" si="145"/>
        <v>0</v>
      </c>
      <c r="AB713" s="344">
        <f>IF(Y713&gt;0,VLOOKUP($Y713,'Reference Data 2'!$B$7:$C$71,2),0)</f>
        <v>0</v>
      </c>
      <c r="AC713" s="347">
        <f t="shared" si="146"/>
        <v>0</v>
      </c>
      <c r="AD713" s="348">
        <f t="shared" si="147"/>
        <v>0</v>
      </c>
      <c r="AE713" s="349">
        <f>IF(Y713&gt;0,VLOOKUP($Y713,'Reference Data 2'!$B$9:$D$71,3),0)</f>
        <v>0</v>
      </c>
      <c r="AF713" s="347">
        <f t="shared" si="148"/>
        <v>0</v>
      </c>
      <c r="AG713" s="346">
        <f t="shared" si="149"/>
        <v>0</v>
      </c>
      <c r="AH713" s="350">
        <f t="shared" si="150"/>
        <v>0</v>
      </c>
      <c r="AI713" s="351">
        <f t="shared" si="151"/>
        <v>0</v>
      </c>
      <c r="AJ713" s="352">
        <f t="shared" si="152"/>
        <v>0</v>
      </c>
      <c r="AK713" s="349">
        <f>IF(AA713&gt;0,VLOOKUP(C713,'Reference Data 1'!$N$13:$O$17,2),0)</f>
        <v>0</v>
      </c>
      <c r="AL713" s="346">
        <f t="shared" si="153"/>
        <v>0</v>
      </c>
      <c r="AM713" s="353">
        <f t="shared" si="154"/>
        <v>0</v>
      </c>
      <c r="AN713" s="354">
        <f t="shared" si="155"/>
        <v>0</v>
      </c>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c r="FS713" s="23"/>
      <c r="FT713" s="23"/>
      <c r="FU713" s="23"/>
      <c r="FV713" s="23"/>
      <c r="FW713" s="23"/>
      <c r="FX713" s="23"/>
      <c r="FY713" s="23"/>
      <c r="FZ713" s="23"/>
      <c r="GA713" s="23"/>
      <c r="GB713" s="23"/>
      <c r="GC713" s="23"/>
      <c r="GD713" s="23"/>
      <c r="GE713" s="23"/>
      <c r="GF713" s="23"/>
      <c r="GG713" s="23"/>
      <c r="GH713" s="23"/>
      <c r="GI713" s="23"/>
      <c r="GJ713" s="23"/>
      <c r="GK713" s="23"/>
      <c r="GL713" s="23"/>
      <c r="GM713" s="23"/>
      <c r="GN713" s="23"/>
      <c r="GO713" s="23"/>
      <c r="GP713" s="23"/>
      <c r="GQ713" s="23"/>
      <c r="GR713" s="23"/>
      <c r="GS713" s="23"/>
      <c r="GT713" s="23"/>
      <c r="GU713" s="23"/>
      <c r="GV713" s="23"/>
      <c r="GW713" s="23"/>
      <c r="GX713" s="23"/>
      <c r="GY713" s="23"/>
      <c r="GZ713" s="23"/>
      <c r="HA713" s="23"/>
      <c r="HB713" s="23"/>
      <c r="HC713" s="23"/>
      <c r="HD713" s="23"/>
      <c r="HE713" s="23"/>
      <c r="HF713" s="23"/>
      <c r="HG713" s="23"/>
      <c r="HH713" s="23"/>
      <c r="HI713" s="23"/>
      <c r="HJ713" s="23"/>
      <c r="HK713" s="23"/>
    </row>
    <row r="714" spans="1:219" ht="13.9" customHeight="1">
      <c r="A714" s="392"/>
      <c r="B714" s="160"/>
      <c r="C714" s="161"/>
      <c r="D714" s="161"/>
      <c r="E714" s="255"/>
      <c r="F714" s="396">
        <v>0</v>
      </c>
      <c r="G714" s="181"/>
      <c r="H714" s="186"/>
      <c r="I714" s="162"/>
      <c r="J714" s="163"/>
      <c r="K714" s="164"/>
      <c r="L714" s="164"/>
      <c r="M714" s="187"/>
      <c r="N714" s="458"/>
      <c r="O714" s="463"/>
      <c r="P714" s="190"/>
      <c r="Q714" s="165"/>
      <c r="R714" s="166"/>
      <c r="S714" s="191"/>
      <c r="T714" s="195"/>
      <c r="U714" s="167"/>
      <c r="V714" s="196"/>
      <c r="W714" s="199">
        <f t="shared" ref="W714:W721" si="156">IF(U714&gt;0,U714/LOOKUP(T714,IncomeLimits),0)</f>
        <v>0</v>
      </c>
      <c r="X714" s="344">
        <f>IF(G714&gt;0,HLOOKUP(C714,'Utility Allowances'!$O$33:$S$34,2),0)</f>
        <v>0</v>
      </c>
      <c r="Y714" s="345">
        <f t="shared" ref="Y714:Y721" si="157">+G714+C714</f>
        <v>0</v>
      </c>
      <c r="Z714" s="168">
        <f t="shared" ref="Z714:Z721" si="158">+J714+I714</f>
        <v>0</v>
      </c>
      <c r="AA714" s="346">
        <f t="shared" ref="AA714:AA721" si="159">+H714+J714</f>
        <v>0</v>
      </c>
      <c r="AB714" s="344">
        <f>IF(Y714&gt;0,VLOOKUP($Y714,'Reference Data 2'!$B$7:$C$71,2),0)</f>
        <v>0</v>
      </c>
      <c r="AC714" s="347">
        <f t="shared" ref="AC714:AC721" si="160">+AA714-AB714</f>
        <v>0</v>
      </c>
      <c r="AD714" s="348">
        <f t="shared" ref="AD714:AD721" si="161">+IF(AC714&gt;0,AC714,0)</f>
        <v>0</v>
      </c>
      <c r="AE714" s="349">
        <f>IF(Y714&gt;0,VLOOKUP($Y714,'Reference Data 2'!$B$9:$D$71,3),0)</f>
        <v>0</v>
      </c>
      <c r="AF714" s="347">
        <f t="shared" ref="AF714:AF721" si="162">+AA714-AE714</f>
        <v>0</v>
      </c>
      <c r="AG714" s="346">
        <f t="shared" ref="AG714:AG721" si="163">+IF(AF714&gt;0,AF714,0)</f>
        <v>0</v>
      </c>
      <c r="AH714" s="350">
        <f t="shared" ref="AH714:AH721" si="164">+IF(U714&gt;0,(AA714*12)/U714,0)</f>
        <v>0</v>
      </c>
      <c r="AI714" s="351">
        <f t="shared" ref="AI714:AI721" si="165">+IF(AH714&gt;0.5,AH714,0)</f>
        <v>0</v>
      </c>
      <c r="AJ714" s="352">
        <f t="shared" ref="AJ714:AJ722" si="166">+IF(T714&gt;0,IF(C714&gt;0,T714/C714,T714),0)</f>
        <v>0</v>
      </c>
      <c r="AK714" s="349">
        <f>IF(AA714&gt;0,VLOOKUP(C714,'Reference Data 1'!$N$13:$O$17,2),0)</f>
        <v>0</v>
      </c>
      <c r="AL714" s="346">
        <f t="shared" ref="AL714:AL721" si="167">+AK714-AA714</f>
        <v>0</v>
      </c>
      <c r="AM714" s="353">
        <f t="shared" ref="AM714:AM721" si="168">+C714+E714</f>
        <v>0</v>
      </c>
      <c r="AN714" s="354">
        <f t="shared" ref="AN714:AN721" si="169">+IF(F714=1,C714+0.1,IF(F714=2,C714+0.2,0))</f>
        <v>0</v>
      </c>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c r="BU714" s="23"/>
      <c r="BV714" s="23"/>
      <c r="BW714" s="23"/>
      <c r="BX714" s="23"/>
      <c r="BY714" s="23"/>
      <c r="BZ714" s="23"/>
      <c r="CA714" s="23"/>
      <c r="CB714" s="23"/>
      <c r="CC714" s="23"/>
      <c r="CD714" s="23"/>
      <c r="CE714" s="23"/>
      <c r="CF714" s="23"/>
      <c r="CG714" s="23"/>
      <c r="CH714" s="23"/>
      <c r="CI714" s="23"/>
      <c r="CJ714" s="23"/>
      <c r="CK714" s="23"/>
      <c r="CL714" s="23"/>
      <c r="CM714" s="23"/>
      <c r="CN714" s="23"/>
      <c r="CO714" s="23"/>
      <c r="CP714" s="23"/>
      <c r="CQ714" s="23"/>
      <c r="CR714" s="23"/>
      <c r="CS714" s="23"/>
      <c r="CT714" s="23"/>
      <c r="CU714" s="23"/>
      <c r="CV714" s="23"/>
      <c r="CW714" s="23"/>
      <c r="CX714" s="23"/>
      <c r="CY714" s="23"/>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c r="FS714" s="23"/>
      <c r="FT714" s="23"/>
      <c r="FU714" s="23"/>
      <c r="FV714" s="23"/>
      <c r="FW714" s="23"/>
      <c r="FX714" s="23"/>
      <c r="FY714" s="23"/>
      <c r="FZ714" s="23"/>
      <c r="GA714" s="23"/>
      <c r="GB714" s="23"/>
      <c r="GC714" s="23"/>
      <c r="GD714" s="23"/>
      <c r="GE714" s="23"/>
      <c r="GF714" s="23"/>
      <c r="GG714" s="23"/>
      <c r="GH714" s="23"/>
      <c r="GI714" s="23"/>
      <c r="GJ714" s="23"/>
      <c r="GK714" s="23"/>
      <c r="GL714" s="23"/>
      <c r="GM714" s="23"/>
      <c r="GN714" s="23"/>
      <c r="GO714" s="23"/>
      <c r="GP714" s="23"/>
      <c r="GQ714" s="23"/>
      <c r="GR714" s="23"/>
      <c r="GS714" s="23"/>
      <c r="GT714" s="23"/>
      <c r="GU714" s="23"/>
      <c r="GV714" s="23"/>
      <c r="GW714" s="23"/>
      <c r="GX714" s="23"/>
      <c r="GY714" s="23"/>
      <c r="GZ714" s="23"/>
      <c r="HA714" s="23"/>
      <c r="HB714" s="23"/>
      <c r="HC714" s="23"/>
      <c r="HD714" s="23"/>
      <c r="HE714" s="23"/>
      <c r="HF714" s="23"/>
      <c r="HG714" s="23"/>
      <c r="HH714" s="23"/>
      <c r="HI714" s="23"/>
      <c r="HJ714" s="23"/>
      <c r="HK714" s="23"/>
    </row>
    <row r="715" spans="1:219" ht="13.9" customHeight="1">
      <c r="A715" s="392"/>
      <c r="B715" s="160"/>
      <c r="C715" s="161"/>
      <c r="D715" s="161"/>
      <c r="E715" s="255"/>
      <c r="F715" s="396">
        <v>0</v>
      </c>
      <c r="G715" s="181"/>
      <c r="H715" s="186"/>
      <c r="I715" s="162"/>
      <c r="J715" s="163"/>
      <c r="K715" s="164"/>
      <c r="L715" s="164"/>
      <c r="M715" s="187"/>
      <c r="N715" s="458"/>
      <c r="O715" s="463"/>
      <c r="P715" s="190"/>
      <c r="Q715" s="165"/>
      <c r="R715" s="166"/>
      <c r="S715" s="191"/>
      <c r="T715" s="195"/>
      <c r="U715" s="167"/>
      <c r="V715" s="196"/>
      <c r="W715" s="199">
        <f t="shared" si="156"/>
        <v>0</v>
      </c>
      <c r="X715" s="344">
        <f>IF(G715&gt;0,HLOOKUP(C715,'Utility Allowances'!$O$33:$S$34,2),0)</f>
        <v>0</v>
      </c>
      <c r="Y715" s="345">
        <f t="shared" si="157"/>
        <v>0</v>
      </c>
      <c r="Z715" s="168">
        <f t="shared" si="158"/>
        <v>0</v>
      </c>
      <c r="AA715" s="346">
        <f t="shared" si="159"/>
        <v>0</v>
      </c>
      <c r="AB715" s="344">
        <f>IF(Y715&gt;0,VLOOKUP($Y715,'Reference Data 2'!$B$7:$C$71,2),0)</f>
        <v>0</v>
      </c>
      <c r="AC715" s="347">
        <f t="shared" si="160"/>
        <v>0</v>
      </c>
      <c r="AD715" s="348">
        <f t="shared" si="161"/>
        <v>0</v>
      </c>
      <c r="AE715" s="349">
        <f>IF(Y715&gt;0,VLOOKUP($Y715,'Reference Data 2'!$B$9:$D$71,3),0)</f>
        <v>0</v>
      </c>
      <c r="AF715" s="347">
        <f t="shared" si="162"/>
        <v>0</v>
      </c>
      <c r="AG715" s="346">
        <f t="shared" si="163"/>
        <v>0</v>
      </c>
      <c r="AH715" s="350">
        <f t="shared" si="164"/>
        <v>0</v>
      </c>
      <c r="AI715" s="351">
        <f t="shared" si="165"/>
        <v>0</v>
      </c>
      <c r="AJ715" s="352">
        <f t="shared" si="166"/>
        <v>0</v>
      </c>
      <c r="AK715" s="349">
        <f>IF(AA715&gt;0,VLOOKUP(C715,'Reference Data 1'!$N$13:$O$17,2),0)</f>
        <v>0</v>
      </c>
      <c r="AL715" s="346">
        <f t="shared" si="167"/>
        <v>0</v>
      </c>
      <c r="AM715" s="353">
        <f t="shared" si="168"/>
        <v>0</v>
      </c>
      <c r="AN715" s="354">
        <f t="shared" si="169"/>
        <v>0</v>
      </c>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c r="FS715" s="23"/>
      <c r="FT715" s="23"/>
      <c r="FU715" s="23"/>
      <c r="FV715" s="23"/>
      <c r="FW715" s="23"/>
      <c r="FX715" s="23"/>
      <c r="FY715" s="23"/>
      <c r="FZ715" s="23"/>
      <c r="GA715" s="23"/>
      <c r="GB715" s="23"/>
      <c r="GC715" s="23"/>
      <c r="GD715" s="23"/>
      <c r="GE715" s="23"/>
      <c r="GF715" s="23"/>
      <c r="GG715" s="23"/>
      <c r="GH715" s="23"/>
      <c r="GI715" s="23"/>
      <c r="GJ715" s="23"/>
      <c r="GK715" s="23"/>
      <c r="GL715" s="23"/>
      <c r="GM715" s="23"/>
      <c r="GN715" s="23"/>
      <c r="GO715" s="23"/>
      <c r="GP715" s="23"/>
      <c r="GQ715" s="23"/>
      <c r="GR715" s="23"/>
      <c r="GS715" s="23"/>
      <c r="GT715" s="23"/>
      <c r="GU715" s="23"/>
      <c r="GV715" s="23"/>
      <c r="GW715" s="23"/>
      <c r="GX715" s="23"/>
      <c r="GY715" s="23"/>
      <c r="GZ715" s="23"/>
      <c r="HA715" s="23"/>
      <c r="HB715" s="23"/>
      <c r="HC715" s="23"/>
      <c r="HD715" s="23"/>
      <c r="HE715" s="23"/>
      <c r="HF715" s="23"/>
      <c r="HG715" s="23"/>
      <c r="HH715" s="23"/>
      <c r="HI715" s="23"/>
      <c r="HJ715" s="23"/>
      <c r="HK715" s="23"/>
    </row>
    <row r="716" spans="1:219" ht="13.9" customHeight="1">
      <c r="A716" s="392"/>
      <c r="B716" s="160"/>
      <c r="C716" s="161"/>
      <c r="D716" s="161"/>
      <c r="E716" s="255"/>
      <c r="F716" s="396">
        <v>0</v>
      </c>
      <c r="G716" s="181"/>
      <c r="H716" s="186"/>
      <c r="I716" s="162"/>
      <c r="J716" s="163"/>
      <c r="K716" s="164"/>
      <c r="L716" s="164"/>
      <c r="M716" s="187"/>
      <c r="N716" s="458"/>
      <c r="O716" s="463"/>
      <c r="P716" s="190"/>
      <c r="Q716" s="165"/>
      <c r="R716" s="166"/>
      <c r="S716" s="191"/>
      <c r="T716" s="195"/>
      <c r="U716" s="167"/>
      <c r="V716" s="196"/>
      <c r="W716" s="199">
        <f t="shared" si="156"/>
        <v>0</v>
      </c>
      <c r="X716" s="344">
        <f>IF(G716&gt;0,HLOOKUP(C716,'Utility Allowances'!$O$33:$S$34,2),0)</f>
        <v>0</v>
      </c>
      <c r="Y716" s="345">
        <f t="shared" si="157"/>
        <v>0</v>
      </c>
      <c r="Z716" s="168">
        <f t="shared" si="158"/>
        <v>0</v>
      </c>
      <c r="AA716" s="346">
        <f t="shared" si="159"/>
        <v>0</v>
      </c>
      <c r="AB716" s="344">
        <f>IF(Y716&gt;0,VLOOKUP($Y716,'Reference Data 2'!$B$7:$C$71,2),0)</f>
        <v>0</v>
      </c>
      <c r="AC716" s="347">
        <f t="shared" si="160"/>
        <v>0</v>
      </c>
      <c r="AD716" s="348">
        <f t="shared" si="161"/>
        <v>0</v>
      </c>
      <c r="AE716" s="349">
        <f>IF(Y716&gt;0,VLOOKUP($Y716,'Reference Data 2'!$B$9:$D$71,3),0)</f>
        <v>0</v>
      </c>
      <c r="AF716" s="347">
        <f t="shared" si="162"/>
        <v>0</v>
      </c>
      <c r="AG716" s="346">
        <f t="shared" si="163"/>
        <v>0</v>
      </c>
      <c r="AH716" s="350">
        <f t="shared" si="164"/>
        <v>0</v>
      </c>
      <c r="AI716" s="351">
        <f t="shared" si="165"/>
        <v>0</v>
      </c>
      <c r="AJ716" s="352">
        <f t="shared" si="166"/>
        <v>0</v>
      </c>
      <c r="AK716" s="349">
        <f>IF(AA716&gt;0,VLOOKUP(C716,'Reference Data 1'!$N$13:$O$17,2),0)</f>
        <v>0</v>
      </c>
      <c r="AL716" s="346">
        <f t="shared" si="167"/>
        <v>0</v>
      </c>
      <c r="AM716" s="353">
        <f t="shared" si="168"/>
        <v>0</v>
      </c>
      <c r="AN716" s="354">
        <f t="shared" si="169"/>
        <v>0</v>
      </c>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c r="FS716" s="23"/>
      <c r="FT716" s="23"/>
      <c r="FU716" s="23"/>
      <c r="FV716" s="23"/>
      <c r="FW716" s="23"/>
      <c r="FX716" s="23"/>
      <c r="FY716" s="23"/>
      <c r="FZ716" s="23"/>
      <c r="GA716" s="23"/>
      <c r="GB716" s="23"/>
      <c r="GC716" s="23"/>
      <c r="GD716" s="23"/>
      <c r="GE716" s="23"/>
      <c r="GF716" s="23"/>
      <c r="GG716" s="23"/>
      <c r="GH716" s="23"/>
      <c r="GI716" s="23"/>
      <c r="GJ716" s="23"/>
      <c r="GK716" s="23"/>
      <c r="GL716" s="23"/>
      <c r="GM716" s="23"/>
      <c r="GN716" s="23"/>
      <c r="GO716" s="23"/>
      <c r="GP716" s="23"/>
      <c r="GQ716" s="23"/>
      <c r="GR716" s="23"/>
      <c r="GS716" s="23"/>
      <c r="GT716" s="23"/>
      <c r="GU716" s="23"/>
      <c r="GV716" s="23"/>
      <c r="GW716" s="23"/>
      <c r="GX716" s="23"/>
      <c r="GY716" s="23"/>
      <c r="GZ716" s="23"/>
      <c r="HA716" s="23"/>
      <c r="HB716" s="23"/>
      <c r="HC716" s="23"/>
      <c r="HD716" s="23"/>
      <c r="HE716" s="23"/>
      <c r="HF716" s="23"/>
      <c r="HG716" s="23"/>
      <c r="HH716" s="23"/>
      <c r="HI716" s="23"/>
      <c r="HJ716" s="23"/>
      <c r="HK716" s="23"/>
    </row>
    <row r="717" spans="1:219" ht="13.9" customHeight="1">
      <c r="A717" s="392"/>
      <c r="B717" s="160"/>
      <c r="C717" s="161"/>
      <c r="D717" s="161"/>
      <c r="E717" s="255"/>
      <c r="F717" s="396">
        <v>0</v>
      </c>
      <c r="G717" s="181"/>
      <c r="H717" s="186"/>
      <c r="I717" s="162"/>
      <c r="J717" s="163"/>
      <c r="K717" s="164"/>
      <c r="L717" s="164"/>
      <c r="M717" s="187"/>
      <c r="N717" s="458"/>
      <c r="O717" s="463"/>
      <c r="P717" s="190"/>
      <c r="Q717" s="165"/>
      <c r="R717" s="166"/>
      <c r="S717" s="191"/>
      <c r="T717" s="195"/>
      <c r="U717" s="167"/>
      <c r="V717" s="196"/>
      <c r="W717" s="199">
        <f t="shared" si="156"/>
        <v>0</v>
      </c>
      <c r="X717" s="344">
        <f>IF(G717&gt;0,HLOOKUP(C717,'Utility Allowances'!$O$33:$S$34,2),0)</f>
        <v>0</v>
      </c>
      <c r="Y717" s="345">
        <f t="shared" si="157"/>
        <v>0</v>
      </c>
      <c r="Z717" s="168">
        <f t="shared" si="158"/>
        <v>0</v>
      </c>
      <c r="AA717" s="346">
        <f t="shared" si="159"/>
        <v>0</v>
      </c>
      <c r="AB717" s="344">
        <f>IF(Y717&gt;0,VLOOKUP($Y717,'Reference Data 2'!$B$7:$C$71,2),0)</f>
        <v>0</v>
      </c>
      <c r="AC717" s="347">
        <f t="shared" si="160"/>
        <v>0</v>
      </c>
      <c r="AD717" s="348">
        <f t="shared" si="161"/>
        <v>0</v>
      </c>
      <c r="AE717" s="349">
        <f>IF(Y717&gt;0,VLOOKUP($Y717,'Reference Data 2'!$B$9:$D$71,3),0)</f>
        <v>0</v>
      </c>
      <c r="AF717" s="347">
        <f t="shared" si="162"/>
        <v>0</v>
      </c>
      <c r="AG717" s="346">
        <f t="shared" si="163"/>
        <v>0</v>
      </c>
      <c r="AH717" s="350">
        <f t="shared" si="164"/>
        <v>0</v>
      </c>
      <c r="AI717" s="351">
        <f t="shared" si="165"/>
        <v>0</v>
      </c>
      <c r="AJ717" s="352">
        <f t="shared" si="166"/>
        <v>0</v>
      </c>
      <c r="AK717" s="349">
        <f>IF(AA717&gt;0,VLOOKUP(C717,'Reference Data 1'!$N$13:$O$17,2),0)</f>
        <v>0</v>
      </c>
      <c r="AL717" s="346">
        <f t="shared" si="167"/>
        <v>0</v>
      </c>
      <c r="AM717" s="353">
        <f t="shared" si="168"/>
        <v>0</v>
      </c>
      <c r="AN717" s="354">
        <f t="shared" si="169"/>
        <v>0</v>
      </c>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c r="FS717" s="23"/>
      <c r="FT717" s="23"/>
      <c r="FU717" s="23"/>
      <c r="FV717" s="23"/>
      <c r="FW717" s="23"/>
      <c r="FX717" s="23"/>
      <c r="FY717" s="23"/>
      <c r="FZ717" s="23"/>
      <c r="GA717" s="23"/>
      <c r="GB717" s="23"/>
      <c r="GC717" s="23"/>
      <c r="GD717" s="23"/>
      <c r="GE717" s="23"/>
      <c r="GF717" s="23"/>
      <c r="GG717" s="23"/>
      <c r="GH717" s="23"/>
      <c r="GI717" s="23"/>
      <c r="GJ717" s="23"/>
      <c r="GK717" s="23"/>
      <c r="GL717" s="23"/>
      <c r="GM717" s="23"/>
      <c r="GN717" s="23"/>
      <c r="GO717" s="23"/>
      <c r="GP717" s="23"/>
      <c r="GQ717" s="23"/>
      <c r="GR717" s="23"/>
      <c r="GS717" s="23"/>
      <c r="GT717" s="23"/>
      <c r="GU717" s="23"/>
      <c r="GV717" s="23"/>
      <c r="GW717" s="23"/>
      <c r="GX717" s="23"/>
      <c r="GY717" s="23"/>
      <c r="GZ717" s="23"/>
      <c r="HA717" s="23"/>
      <c r="HB717" s="23"/>
      <c r="HC717" s="23"/>
      <c r="HD717" s="23"/>
      <c r="HE717" s="23"/>
      <c r="HF717" s="23"/>
      <c r="HG717" s="23"/>
      <c r="HH717" s="23"/>
      <c r="HI717" s="23"/>
      <c r="HJ717" s="23"/>
      <c r="HK717" s="23"/>
    </row>
    <row r="718" spans="1:219" ht="13.9" customHeight="1">
      <c r="A718" s="392"/>
      <c r="B718" s="160"/>
      <c r="C718" s="161"/>
      <c r="D718" s="161"/>
      <c r="E718" s="255"/>
      <c r="F718" s="396">
        <v>0</v>
      </c>
      <c r="G718" s="181"/>
      <c r="H718" s="186"/>
      <c r="I718" s="162"/>
      <c r="J718" s="163"/>
      <c r="K718" s="164"/>
      <c r="L718" s="164"/>
      <c r="M718" s="187"/>
      <c r="N718" s="458"/>
      <c r="O718" s="463"/>
      <c r="P718" s="190"/>
      <c r="Q718" s="165"/>
      <c r="R718" s="166"/>
      <c r="S718" s="191"/>
      <c r="T718" s="195"/>
      <c r="U718" s="167"/>
      <c r="V718" s="196"/>
      <c r="W718" s="199">
        <f t="shared" si="156"/>
        <v>0</v>
      </c>
      <c r="X718" s="344">
        <f>IF(G718&gt;0,HLOOKUP(C718,'Utility Allowances'!$O$33:$S$34,2),0)</f>
        <v>0</v>
      </c>
      <c r="Y718" s="345">
        <f t="shared" si="157"/>
        <v>0</v>
      </c>
      <c r="Z718" s="168">
        <f t="shared" si="158"/>
        <v>0</v>
      </c>
      <c r="AA718" s="346">
        <f t="shared" si="159"/>
        <v>0</v>
      </c>
      <c r="AB718" s="344">
        <f>IF(Y718&gt;0,VLOOKUP($Y718,'Reference Data 2'!$B$7:$C$71,2),0)</f>
        <v>0</v>
      </c>
      <c r="AC718" s="347">
        <f t="shared" si="160"/>
        <v>0</v>
      </c>
      <c r="AD718" s="348">
        <f t="shared" si="161"/>
        <v>0</v>
      </c>
      <c r="AE718" s="349">
        <f>IF(Y718&gt;0,VLOOKUP($Y718,'Reference Data 2'!$B$9:$D$71,3),0)</f>
        <v>0</v>
      </c>
      <c r="AF718" s="347">
        <f t="shared" si="162"/>
        <v>0</v>
      </c>
      <c r="AG718" s="346">
        <f t="shared" si="163"/>
        <v>0</v>
      </c>
      <c r="AH718" s="350">
        <f t="shared" si="164"/>
        <v>0</v>
      </c>
      <c r="AI718" s="351">
        <f t="shared" si="165"/>
        <v>0</v>
      </c>
      <c r="AJ718" s="352">
        <f t="shared" si="166"/>
        <v>0</v>
      </c>
      <c r="AK718" s="349">
        <f>IF(AA718&gt;0,VLOOKUP(C718,'Reference Data 1'!$N$13:$O$17,2),0)</f>
        <v>0</v>
      </c>
      <c r="AL718" s="346">
        <f t="shared" si="167"/>
        <v>0</v>
      </c>
      <c r="AM718" s="353">
        <f t="shared" si="168"/>
        <v>0</v>
      </c>
      <c r="AN718" s="354">
        <f t="shared" si="169"/>
        <v>0</v>
      </c>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c r="FS718" s="23"/>
      <c r="FT718" s="23"/>
      <c r="FU718" s="23"/>
      <c r="FV718" s="23"/>
      <c r="FW718" s="23"/>
      <c r="FX718" s="23"/>
      <c r="FY718" s="23"/>
      <c r="FZ718" s="23"/>
      <c r="GA718" s="23"/>
      <c r="GB718" s="23"/>
      <c r="GC718" s="23"/>
      <c r="GD718" s="23"/>
      <c r="GE718" s="23"/>
      <c r="GF718" s="23"/>
      <c r="GG718" s="23"/>
      <c r="GH718" s="23"/>
      <c r="GI718" s="23"/>
      <c r="GJ718" s="23"/>
      <c r="GK718" s="23"/>
      <c r="GL718" s="23"/>
      <c r="GM718" s="23"/>
      <c r="GN718" s="23"/>
      <c r="GO718" s="23"/>
      <c r="GP718" s="23"/>
      <c r="GQ718" s="23"/>
      <c r="GR718" s="23"/>
      <c r="GS718" s="23"/>
      <c r="GT718" s="23"/>
      <c r="GU718" s="23"/>
      <c r="GV718" s="23"/>
      <c r="GW718" s="23"/>
      <c r="GX718" s="23"/>
      <c r="GY718" s="23"/>
      <c r="GZ718" s="23"/>
      <c r="HA718" s="23"/>
      <c r="HB718" s="23"/>
      <c r="HC718" s="23"/>
      <c r="HD718" s="23"/>
      <c r="HE718" s="23"/>
      <c r="HF718" s="23"/>
      <c r="HG718" s="23"/>
      <c r="HH718" s="23"/>
      <c r="HI718" s="23"/>
      <c r="HJ718" s="23"/>
      <c r="HK718" s="23"/>
    </row>
    <row r="719" spans="1:219" ht="13.9" customHeight="1">
      <c r="A719" s="392"/>
      <c r="B719" s="160"/>
      <c r="C719" s="161"/>
      <c r="D719" s="161"/>
      <c r="E719" s="255"/>
      <c r="F719" s="396">
        <v>0</v>
      </c>
      <c r="G719" s="181"/>
      <c r="H719" s="186"/>
      <c r="I719" s="162"/>
      <c r="J719" s="163"/>
      <c r="K719" s="164"/>
      <c r="L719" s="164"/>
      <c r="M719" s="187"/>
      <c r="N719" s="458"/>
      <c r="O719" s="463"/>
      <c r="P719" s="190"/>
      <c r="Q719" s="165"/>
      <c r="R719" s="166"/>
      <c r="S719" s="191"/>
      <c r="T719" s="195"/>
      <c r="U719" s="167"/>
      <c r="V719" s="196"/>
      <c r="W719" s="199">
        <f t="shared" si="156"/>
        <v>0</v>
      </c>
      <c r="X719" s="344">
        <f>IF(G719&gt;0,HLOOKUP(C719,'Utility Allowances'!$O$33:$S$34,2),0)</f>
        <v>0</v>
      </c>
      <c r="Y719" s="345">
        <f t="shared" si="157"/>
        <v>0</v>
      </c>
      <c r="Z719" s="168">
        <f t="shared" si="158"/>
        <v>0</v>
      </c>
      <c r="AA719" s="346">
        <f t="shared" si="159"/>
        <v>0</v>
      </c>
      <c r="AB719" s="344">
        <f>IF(Y719&gt;0,VLOOKUP($Y719,'Reference Data 2'!$B$7:$C$71,2),0)</f>
        <v>0</v>
      </c>
      <c r="AC719" s="347">
        <f t="shared" si="160"/>
        <v>0</v>
      </c>
      <c r="AD719" s="348">
        <f t="shared" si="161"/>
        <v>0</v>
      </c>
      <c r="AE719" s="349">
        <f>IF(Y719&gt;0,VLOOKUP($Y719,'Reference Data 2'!$B$9:$D$71,3),0)</f>
        <v>0</v>
      </c>
      <c r="AF719" s="347">
        <f t="shared" si="162"/>
        <v>0</v>
      </c>
      <c r="AG719" s="346">
        <f t="shared" si="163"/>
        <v>0</v>
      </c>
      <c r="AH719" s="350">
        <f t="shared" si="164"/>
        <v>0</v>
      </c>
      <c r="AI719" s="351">
        <f t="shared" si="165"/>
        <v>0</v>
      </c>
      <c r="AJ719" s="352">
        <f t="shared" si="166"/>
        <v>0</v>
      </c>
      <c r="AK719" s="349">
        <f>IF(AA719&gt;0,VLOOKUP(C719,'Reference Data 1'!$N$13:$O$17,2),0)</f>
        <v>0</v>
      </c>
      <c r="AL719" s="346">
        <f t="shared" si="167"/>
        <v>0</v>
      </c>
      <c r="AM719" s="353">
        <f t="shared" si="168"/>
        <v>0</v>
      </c>
      <c r="AN719" s="354">
        <f t="shared" si="169"/>
        <v>0</v>
      </c>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c r="BU719" s="23"/>
      <c r="BV719" s="23"/>
      <c r="BW719" s="23"/>
      <c r="BX719" s="23"/>
      <c r="BY719" s="23"/>
      <c r="BZ719" s="23"/>
      <c r="CA719" s="23"/>
      <c r="CB719" s="23"/>
      <c r="CC719" s="23"/>
      <c r="CD719" s="23"/>
      <c r="CE719" s="23"/>
      <c r="CF719" s="23"/>
      <c r="CG719" s="23"/>
      <c r="CH719" s="23"/>
      <c r="CI719" s="23"/>
      <c r="CJ719" s="23"/>
      <c r="CK719" s="23"/>
      <c r="CL719" s="23"/>
      <c r="CM719" s="23"/>
      <c r="CN719" s="23"/>
      <c r="CO719" s="23"/>
      <c r="CP719" s="23"/>
      <c r="CQ719" s="23"/>
      <c r="CR719" s="23"/>
      <c r="CS719" s="23"/>
      <c r="CT719" s="23"/>
      <c r="CU719" s="23"/>
      <c r="CV719" s="23"/>
      <c r="CW719" s="23"/>
      <c r="CX719" s="23"/>
      <c r="CY719" s="23"/>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c r="FS719" s="23"/>
      <c r="FT719" s="23"/>
      <c r="FU719" s="23"/>
      <c r="FV719" s="23"/>
      <c r="FW719" s="23"/>
      <c r="FX719" s="23"/>
      <c r="FY719" s="23"/>
      <c r="FZ719" s="23"/>
      <c r="GA719" s="23"/>
      <c r="GB719" s="23"/>
      <c r="GC719" s="23"/>
      <c r="GD719" s="23"/>
      <c r="GE719" s="23"/>
      <c r="GF719" s="23"/>
      <c r="GG719" s="23"/>
      <c r="GH719" s="23"/>
      <c r="GI719" s="23"/>
      <c r="GJ719" s="23"/>
      <c r="GK719" s="23"/>
      <c r="GL719" s="23"/>
      <c r="GM719" s="23"/>
      <c r="GN719" s="23"/>
      <c r="GO719" s="23"/>
      <c r="GP719" s="23"/>
      <c r="GQ719" s="23"/>
      <c r="GR719" s="23"/>
      <c r="GS719" s="23"/>
      <c r="GT719" s="23"/>
      <c r="GU719" s="23"/>
      <c r="GV719" s="23"/>
      <c r="GW719" s="23"/>
      <c r="GX719" s="23"/>
      <c r="GY719" s="23"/>
      <c r="GZ719" s="23"/>
      <c r="HA719" s="23"/>
      <c r="HB719" s="23"/>
      <c r="HC719" s="23"/>
      <c r="HD719" s="23"/>
      <c r="HE719" s="23"/>
      <c r="HF719" s="23"/>
      <c r="HG719" s="23"/>
      <c r="HH719" s="23"/>
      <c r="HI719" s="23"/>
      <c r="HJ719" s="23"/>
      <c r="HK719" s="23"/>
    </row>
    <row r="720" spans="1:219" ht="13.9" customHeight="1">
      <c r="A720" s="392"/>
      <c r="B720" s="160"/>
      <c r="C720" s="161"/>
      <c r="D720" s="161"/>
      <c r="E720" s="255"/>
      <c r="F720" s="396">
        <v>0</v>
      </c>
      <c r="G720" s="181"/>
      <c r="H720" s="186"/>
      <c r="I720" s="162"/>
      <c r="J720" s="163"/>
      <c r="K720" s="164"/>
      <c r="L720" s="164"/>
      <c r="M720" s="187"/>
      <c r="N720" s="458"/>
      <c r="O720" s="463"/>
      <c r="P720" s="190"/>
      <c r="Q720" s="165"/>
      <c r="R720" s="166"/>
      <c r="S720" s="191"/>
      <c r="T720" s="195"/>
      <c r="U720" s="167"/>
      <c r="V720" s="196"/>
      <c r="W720" s="199">
        <f t="shared" si="156"/>
        <v>0</v>
      </c>
      <c r="X720" s="344">
        <f>IF(G720&gt;0,HLOOKUP(C720,'Utility Allowances'!$O$33:$S$34,2),0)</f>
        <v>0</v>
      </c>
      <c r="Y720" s="345">
        <f t="shared" si="157"/>
        <v>0</v>
      </c>
      <c r="Z720" s="168">
        <f t="shared" si="158"/>
        <v>0</v>
      </c>
      <c r="AA720" s="346">
        <f t="shared" si="159"/>
        <v>0</v>
      </c>
      <c r="AB720" s="344">
        <f>IF(Y720&gt;0,VLOOKUP($Y720,'Reference Data 2'!$B$7:$C$71,2),0)</f>
        <v>0</v>
      </c>
      <c r="AC720" s="347">
        <f t="shared" si="160"/>
        <v>0</v>
      </c>
      <c r="AD720" s="348">
        <f t="shared" si="161"/>
        <v>0</v>
      </c>
      <c r="AE720" s="349">
        <f>IF(Y720&gt;0,VLOOKUP($Y720,'Reference Data 2'!$B$9:$D$71,3),0)</f>
        <v>0</v>
      </c>
      <c r="AF720" s="347">
        <f t="shared" si="162"/>
        <v>0</v>
      </c>
      <c r="AG720" s="346">
        <f t="shared" si="163"/>
        <v>0</v>
      </c>
      <c r="AH720" s="350">
        <f t="shared" si="164"/>
        <v>0</v>
      </c>
      <c r="AI720" s="351">
        <f t="shared" si="165"/>
        <v>0</v>
      </c>
      <c r="AJ720" s="352">
        <f t="shared" si="166"/>
        <v>0</v>
      </c>
      <c r="AK720" s="349">
        <f>IF(AA720&gt;0,VLOOKUP(C720,'Reference Data 1'!$N$13:$O$17,2),0)</f>
        <v>0</v>
      </c>
      <c r="AL720" s="346">
        <f t="shared" si="167"/>
        <v>0</v>
      </c>
      <c r="AM720" s="353">
        <f t="shared" si="168"/>
        <v>0</v>
      </c>
      <c r="AN720" s="354">
        <f t="shared" si="169"/>
        <v>0</v>
      </c>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c r="BU720" s="23"/>
      <c r="BV720" s="23"/>
      <c r="BW720" s="23"/>
      <c r="BX720" s="23"/>
      <c r="BY720" s="23"/>
      <c r="BZ720" s="23"/>
      <c r="CA720" s="23"/>
      <c r="CB720" s="23"/>
      <c r="CC720" s="23"/>
      <c r="CD720" s="23"/>
      <c r="CE720" s="23"/>
      <c r="CF720" s="23"/>
      <c r="CG720" s="23"/>
      <c r="CH720" s="23"/>
      <c r="CI720" s="23"/>
      <c r="CJ720" s="23"/>
      <c r="CK720" s="23"/>
      <c r="CL720" s="23"/>
      <c r="CM720" s="23"/>
      <c r="CN720" s="23"/>
      <c r="CO720" s="23"/>
      <c r="CP720" s="23"/>
      <c r="CQ720" s="23"/>
      <c r="CR720" s="23"/>
      <c r="CS720" s="23"/>
      <c r="CT720" s="23"/>
      <c r="CU720" s="23"/>
      <c r="CV720" s="23"/>
      <c r="CW720" s="23"/>
      <c r="CX720" s="23"/>
      <c r="CY720" s="23"/>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c r="FS720" s="23"/>
      <c r="FT720" s="23"/>
      <c r="FU720" s="23"/>
      <c r="FV720" s="23"/>
      <c r="FW720" s="23"/>
      <c r="FX720" s="23"/>
      <c r="FY720" s="23"/>
      <c r="FZ720" s="23"/>
      <c r="GA720" s="23"/>
      <c r="GB720" s="23"/>
      <c r="GC720" s="23"/>
      <c r="GD720" s="23"/>
      <c r="GE720" s="23"/>
      <c r="GF720" s="23"/>
      <c r="GG720" s="23"/>
      <c r="GH720" s="23"/>
      <c r="GI720" s="23"/>
      <c r="GJ720" s="23"/>
      <c r="GK720" s="23"/>
      <c r="GL720" s="23"/>
      <c r="GM720" s="23"/>
      <c r="GN720" s="23"/>
      <c r="GO720" s="23"/>
      <c r="GP720" s="23"/>
      <c r="GQ720" s="23"/>
      <c r="GR720" s="23"/>
      <c r="GS720" s="23"/>
      <c r="GT720" s="23"/>
      <c r="GU720" s="23"/>
      <c r="GV720" s="23"/>
      <c r="GW720" s="23"/>
      <c r="GX720" s="23"/>
      <c r="GY720" s="23"/>
      <c r="GZ720" s="23"/>
      <c r="HA720" s="23"/>
      <c r="HB720" s="23"/>
      <c r="HC720" s="23"/>
      <c r="HD720" s="23"/>
      <c r="HE720" s="23"/>
      <c r="HF720" s="23"/>
      <c r="HG720" s="23"/>
      <c r="HH720" s="23"/>
      <c r="HI720" s="23"/>
      <c r="HJ720" s="23"/>
      <c r="HK720" s="23"/>
    </row>
    <row r="721" spans="1:219" ht="13.9" customHeight="1" thickBot="1">
      <c r="A721" s="393"/>
      <c r="B721" s="293"/>
      <c r="C721" s="294"/>
      <c r="D721" s="294"/>
      <c r="E721" s="295"/>
      <c r="F721" s="397">
        <v>0</v>
      </c>
      <c r="G721" s="296"/>
      <c r="H721" s="297"/>
      <c r="I721" s="298"/>
      <c r="J721" s="299"/>
      <c r="K721" s="300"/>
      <c r="L721" s="300"/>
      <c r="M721" s="301"/>
      <c r="N721" s="459"/>
      <c r="O721" s="464"/>
      <c r="P721" s="302"/>
      <c r="Q721" s="303"/>
      <c r="R721" s="304"/>
      <c r="S721" s="305"/>
      <c r="T721" s="306"/>
      <c r="U721" s="307"/>
      <c r="V721" s="308"/>
      <c r="W721" s="309">
        <f t="shared" si="156"/>
        <v>0</v>
      </c>
      <c r="X721" s="355">
        <f>IF(G721&gt;0,HLOOKUP(C721,'Utility Allowances'!$O$33:$S$34,2),0)</f>
        <v>0</v>
      </c>
      <c r="Y721" s="356">
        <f t="shared" si="157"/>
        <v>0</v>
      </c>
      <c r="Z721" s="310">
        <f t="shared" si="158"/>
        <v>0</v>
      </c>
      <c r="AA721" s="357">
        <f t="shared" si="159"/>
        <v>0</v>
      </c>
      <c r="AB721" s="344">
        <f>IF(Y721&gt;0,VLOOKUP($Y721,'Reference Data 2'!$B$7:$C$71,2),0)</f>
        <v>0</v>
      </c>
      <c r="AC721" s="358">
        <f t="shared" si="160"/>
        <v>0</v>
      </c>
      <c r="AD721" s="359">
        <f t="shared" si="161"/>
        <v>0</v>
      </c>
      <c r="AE721" s="360">
        <f>IF(Y721&gt;0,VLOOKUP($Y721,'Reference Data 2'!$B$9:$D$71,3),0)</f>
        <v>0</v>
      </c>
      <c r="AF721" s="358">
        <f t="shared" si="162"/>
        <v>0</v>
      </c>
      <c r="AG721" s="357">
        <f t="shared" si="163"/>
        <v>0</v>
      </c>
      <c r="AH721" s="361">
        <f t="shared" si="164"/>
        <v>0</v>
      </c>
      <c r="AI721" s="362">
        <f t="shared" si="165"/>
        <v>0</v>
      </c>
      <c r="AJ721" s="363">
        <f t="shared" si="166"/>
        <v>0</v>
      </c>
      <c r="AK721" s="360">
        <f>IF(AA721&gt;0,VLOOKUP(C721,'Reference Data 1'!$N$13:$O$17,2),0)</f>
        <v>0</v>
      </c>
      <c r="AL721" s="357">
        <f t="shared" si="167"/>
        <v>0</v>
      </c>
      <c r="AM721" s="364">
        <f t="shared" si="168"/>
        <v>0</v>
      </c>
      <c r="AN721" s="365">
        <f t="shared" si="169"/>
        <v>0</v>
      </c>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c r="FS721" s="23"/>
      <c r="FT721" s="23"/>
      <c r="FU721" s="23"/>
      <c r="FV721" s="23"/>
      <c r="FW721" s="23"/>
      <c r="FX721" s="23"/>
      <c r="FY721" s="23"/>
      <c r="FZ721" s="23"/>
      <c r="GA721" s="23"/>
      <c r="GB721" s="23"/>
      <c r="GC721" s="23"/>
      <c r="GD721" s="23"/>
      <c r="GE721" s="23"/>
      <c r="GF721" s="23"/>
      <c r="GG721" s="23"/>
      <c r="GH721" s="23"/>
      <c r="GI721" s="23"/>
      <c r="GJ721" s="23"/>
      <c r="GK721" s="23"/>
      <c r="GL721" s="23"/>
      <c r="GM721" s="23"/>
      <c r="GN721" s="23"/>
      <c r="GO721" s="23"/>
      <c r="GP721" s="23"/>
      <c r="GQ721" s="23"/>
      <c r="GR721" s="23"/>
      <c r="GS721" s="23"/>
      <c r="GT721" s="23"/>
      <c r="GU721" s="23"/>
      <c r="GV721" s="23"/>
      <c r="GW721" s="23"/>
      <c r="GX721" s="23"/>
      <c r="GY721" s="23"/>
      <c r="GZ721" s="23"/>
      <c r="HA721" s="23"/>
      <c r="HB721" s="23"/>
      <c r="HC721" s="23"/>
      <c r="HD721" s="23"/>
      <c r="HE721" s="23"/>
      <c r="HF721" s="23"/>
      <c r="HG721" s="23"/>
      <c r="HH721" s="23"/>
      <c r="HI721" s="23"/>
      <c r="HJ721" s="23"/>
      <c r="HK721" s="23"/>
    </row>
    <row r="722" spans="1:219" ht="13.9" customHeight="1" thickBot="1">
      <c r="A722" s="406">
        <f>COUNTA($A$10:$A$721)</f>
        <v>0</v>
      </c>
      <c r="B722" s="404">
        <f>COUNTIF(B$10:B$721,"vacant")</f>
        <v>0</v>
      </c>
      <c r="C722" s="407">
        <f>SUM(C10:C721)</f>
        <v>0</v>
      </c>
      <c r="D722" s="408">
        <f>SUM(D10:D721)</f>
        <v>0</v>
      </c>
      <c r="E722" s="409">
        <f>COUNTA(E$10:E$721)</f>
        <v>0</v>
      </c>
      <c r="F722" s="409">
        <f>COUNTIF(F$10:F$721,"&gt;0")</f>
        <v>0</v>
      </c>
      <c r="G722" s="404">
        <f>COUNTA(G$10:G$721)</f>
        <v>0</v>
      </c>
      <c r="H722" s="410">
        <f>SUM(H10:H721)</f>
        <v>0</v>
      </c>
      <c r="I722" s="411">
        <f>SUM(I10:I721)</f>
        <v>0</v>
      </c>
      <c r="J722" s="412">
        <f>SUM(J10:J721)</f>
        <v>0</v>
      </c>
      <c r="K722" s="413"/>
      <c r="L722" s="414"/>
      <c r="M722" s="415">
        <f>SUM(M10:M721)</f>
        <v>0</v>
      </c>
      <c r="N722" s="404">
        <f>COUNTIF(N$10:N$721,"csj")</f>
        <v>0</v>
      </c>
      <c r="O722" s="404">
        <f>COUNTIF(O$10:O$721,"csj")</f>
        <v>0</v>
      </c>
      <c r="P722" s="416">
        <f>SUM(P10:P721)</f>
        <v>0</v>
      </c>
      <c r="Q722" s="417">
        <f>IF(T722&gt;0,AVERAGE(Q10:Q721),0)</f>
        <v>0</v>
      </c>
      <c r="R722" s="418"/>
      <c r="S722" s="419" t="e">
        <f>AVERAGE(S10:S721)</f>
        <v>#DIV/0!</v>
      </c>
      <c r="T722" s="420">
        <f>SUM(T10:T721)</f>
        <v>0</v>
      </c>
      <c r="U722" s="421">
        <f>IF(T722&gt;0,AVERAGE(U10:U721),0)</f>
        <v>0</v>
      </c>
      <c r="V722" s="422"/>
      <c r="W722" s="423">
        <f>IF(T722&gt;0,AVERAGE(W10:W721),0)</f>
        <v>0</v>
      </c>
      <c r="X722" s="424">
        <f>SUM(X10:X721)</f>
        <v>0</v>
      </c>
      <c r="Y722" s="425"/>
      <c r="Z722" s="426">
        <f>SUM(Z10:Z721)</f>
        <v>0</v>
      </c>
      <c r="AA722" s="427">
        <f>SUM(AA10:AA721)</f>
        <v>0</v>
      </c>
      <c r="AB722" s="428">
        <f>SUM(AB10:AB721)</f>
        <v>0</v>
      </c>
      <c r="AC722" s="429">
        <f>SUM(AC10:AC721)</f>
        <v>0</v>
      </c>
      <c r="AD722" s="430">
        <f>COUNTIF(AD$10:AD$721,"&gt;0")</f>
        <v>0</v>
      </c>
      <c r="AE722" s="428">
        <f>SUM(AE10:AE721)</f>
        <v>0</v>
      </c>
      <c r="AF722" s="429">
        <f>SUM(AF10:AF721)</f>
        <v>0</v>
      </c>
      <c r="AG722" s="431">
        <f>COUNTIF(AG$10:AG$721,"&gt;0")</f>
        <v>0</v>
      </c>
      <c r="AH722" s="432">
        <f>+IF(U722&gt;0,(AA722*12)/U722,0)</f>
        <v>0</v>
      </c>
      <c r="AI722" s="431">
        <f>COUNTIF(AI$10:AI$721,"&gt;0")</f>
        <v>0</v>
      </c>
      <c r="AJ722" s="433">
        <f t="shared" si="166"/>
        <v>0</v>
      </c>
      <c r="AK722" s="428" t="e">
        <f>SUM(AK10:AK721)/A722</f>
        <v>#DIV/0!</v>
      </c>
      <c r="AL722" s="434">
        <f>SUM(AL10:AL721)</f>
        <v>0</v>
      </c>
      <c r="AM722" s="435"/>
      <c r="AN722" s="436"/>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c r="FS722" s="23"/>
      <c r="FT722" s="23"/>
      <c r="FU722" s="23"/>
      <c r="FV722" s="23"/>
      <c r="FW722" s="23"/>
      <c r="FX722" s="23"/>
      <c r="FY722" s="23"/>
      <c r="FZ722" s="23"/>
      <c r="GA722" s="23"/>
      <c r="GB722" s="23"/>
      <c r="GC722" s="23"/>
      <c r="GD722" s="23"/>
      <c r="GE722" s="23"/>
      <c r="GF722" s="23"/>
      <c r="GG722" s="23"/>
      <c r="GH722" s="23"/>
      <c r="GI722" s="23"/>
      <c r="GJ722" s="23"/>
      <c r="GK722" s="23"/>
      <c r="GL722" s="23"/>
      <c r="GM722" s="23"/>
      <c r="GN722" s="23"/>
      <c r="GO722" s="23"/>
      <c r="GP722" s="23"/>
      <c r="GQ722" s="23"/>
      <c r="GR722" s="23"/>
      <c r="GS722" s="23"/>
      <c r="GT722" s="23"/>
      <c r="GU722" s="23"/>
      <c r="GV722" s="23"/>
      <c r="GW722" s="23"/>
      <c r="GX722" s="23"/>
      <c r="GY722" s="23"/>
      <c r="GZ722" s="23"/>
      <c r="HA722" s="23"/>
      <c r="HB722" s="23"/>
      <c r="HC722" s="23"/>
      <c r="HD722" s="23"/>
      <c r="HE722" s="23"/>
      <c r="HF722" s="23"/>
      <c r="HG722" s="23"/>
      <c r="HH722" s="23"/>
      <c r="HI722" s="23"/>
      <c r="HJ722" s="23"/>
      <c r="HK722" s="23"/>
    </row>
    <row r="723" spans="1:219" s="4" customFormat="1" ht="16.5" thickBot="1">
      <c r="A723" s="437"/>
      <c r="B723" s="405">
        <f>COUNTIF(B$10:B$721,"staff")</f>
        <v>0</v>
      </c>
      <c r="C723" s="438" t="e">
        <f>+C722/A722</f>
        <v>#DIV/0!</v>
      </c>
      <c r="D723" s="438" t="e">
        <f>+D722/A722</f>
        <v>#DIV/0!</v>
      </c>
      <c r="E723" s="439"/>
      <c r="F723" s="439"/>
      <c r="G723" s="439"/>
      <c r="H723" s="439" t="e">
        <f>+H722/A722</f>
        <v>#DIV/0!</v>
      </c>
      <c r="I723" s="439" t="e">
        <f>+I722/A722</f>
        <v>#DIV/0!</v>
      </c>
      <c r="J723" s="439" t="e">
        <f>+J722/A722</f>
        <v>#DIV/0!</v>
      </c>
      <c r="K723" s="439"/>
      <c r="L723" s="439"/>
      <c r="M723" s="439" t="e">
        <f>+M722/A722</f>
        <v>#DIV/0!</v>
      </c>
      <c r="N723" s="439"/>
      <c r="O723" s="439"/>
      <c r="P723" s="440" t="e">
        <f>+P722/A722</f>
        <v>#DIV/0!</v>
      </c>
      <c r="Q723" s="439"/>
      <c r="R723" s="439"/>
      <c r="S723" s="439" t="e">
        <f>MEDIAN($S$10:$S$651)</f>
        <v>#NUM!</v>
      </c>
      <c r="T723" s="440" t="e">
        <f>+T722/A722</f>
        <v>#DIV/0!</v>
      </c>
      <c r="U723" s="439"/>
      <c r="V723" s="439"/>
      <c r="W723" s="441"/>
      <c r="X723" s="441" t="e">
        <f>+X722/A722</f>
        <v>#DIV/0!</v>
      </c>
      <c r="Y723" s="441"/>
      <c r="Z723" s="442"/>
      <c r="AA723" s="442"/>
      <c r="AB723" s="443" t="e">
        <f>+AB722/$A$722</f>
        <v>#DIV/0!</v>
      </c>
      <c r="AC723" s="443" t="e">
        <f>+AC722/$A$722</f>
        <v>#DIV/0!</v>
      </c>
      <c r="AD723" s="444">
        <f>SUM(AD10:AD721)</f>
        <v>0</v>
      </c>
      <c r="AE723" s="443" t="e">
        <f>+AE722/$A$722</f>
        <v>#DIV/0!</v>
      </c>
      <c r="AF723" s="443" t="e">
        <f>+AF722/$A$722</f>
        <v>#DIV/0!</v>
      </c>
      <c r="AG723" s="444">
        <f>SUM(AG10:AG721)</f>
        <v>0</v>
      </c>
      <c r="AH723" s="441"/>
      <c r="AI723" s="441"/>
      <c r="AJ723" s="441"/>
      <c r="AK723" s="441"/>
      <c r="AL723" s="441"/>
      <c r="AM723" s="441"/>
      <c r="AN723" s="445"/>
    </row>
    <row r="724" spans="1:219" s="4" customFormat="1">
      <c r="Z724" s="11"/>
      <c r="AA724" s="11"/>
      <c r="AB724" s="31"/>
    </row>
    <row r="725" spans="1:219" s="4" customFormat="1">
      <c r="E725" s="142"/>
      <c r="Z725" s="11"/>
      <c r="AA725" s="11"/>
      <c r="AB725" s="31"/>
    </row>
    <row r="726" spans="1:219" s="4" customFormat="1">
      <c r="E726" s="138"/>
      <c r="Z726" s="11"/>
      <c r="AA726" s="11"/>
      <c r="AB726" s="31"/>
    </row>
    <row r="727" spans="1:219" s="4" customFormat="1">
      <c r="AA727" s="11"/>
      <c r="AB727" s="31"/>
    </row>
    <row r="728" spans="1:219" s="4" customFormat="1">
      <c r="AA728" s="11"/>
      <c r="AB728" s="31"/>
    </row>
    <row r="729" spans="1:219" s="4" customFormat="1">
      <c r="AA729" s="11"/>
      <c r="AB729" s="31"/>
    </row>
    <row r="730" spans="1:219" s="4" customFormat="1">
      <c r="AA730" s="11"/>
      <c r="AB730" s="31"/>
    </row>
    <row r="731" spans="1:219" s="4" customFormat="1" ht="30.6" customHeight="1">
      <c r="AA731" s="11"/>
      <c r="AB731" s="205"/>
      <c r="AC731" s="30"/>
      <c r="AD731" s="30"/>
      <c r="AE731" s="30"/>
      <c r="AF731" s="30"/>
      <c r="AG731" s="30"/>
      <c r="AH731" s="30"/>
      <c r="AI731" s="30"/>
      <c r="AJ731" s="30"/>
    </row>
    <row r="732" spans="1:219" s="4" customFormat="1" ht="15.75">
      <c r="AA732" s="11"/>
      <c r="AB732" s="151"/>
      <c r="AC732" s="151"/>
      <c r="AD732" s="543"/>
      <c r="AE732" s="543"/>
      <c r="AF732" s="543"/>
      <c r="AG732" s="543"/>
      <c r="AH732" s="543"/>
      <c r="AI732" s="543"/>
      <c r="AJ732" s="543"/>
    </row>
    <row r="733" spans="1:219" s="4" customFormat="1" ht="15.75">
      <c r="AA733" s="11"/>
      <c r="AB733" s="151"/>
      <c r="AC733" s="151"/>
      <c r="AD733" s="543"/>
      <c r="AE733" s="543"/>
      <c r="AF733" s="543"/>
      <c r="AG733" s="543"/>
      <c r="AH733" s="543"/>
      <c r="AI733" s="543"/>
      <c r="AJ733" s="543"/>
    </row>
    <row r="734" spans="1:219" s="4" customFormat="1">
      <c r="AA734" s="11"/>
    </row>
    <row r="735" spans="1:219" s="4" customFormat="1">
      <c r="AA735" s="11"/>
    </row>
    <row r="736" spans="1:219" s="4" customFormat="1">
      <c r="F736" s="246"/>
      <c r="AA736" s="11"/>
    </row>
    <row r="737" spans="27:36" s="4" customFormat="1">
      <c r="AA737" s="11"/>
    </row>
    <row r="738" spans="27:36" s="4" customFormat="1">
      <c r="AA738" s="11"/>
    </row>
    <row r="739" spans="27:36" s="4" customFormat="1">
      <c r="AA739" s="11"/>
    </row>
    <row r="740" spans="27:36" s="4" customFormat="1">
      <c r="AA740" s="11"/>
    </row>
    <row r="741" spans="27:36" s="4" customFormat="1">
      <c r="AA741" s="11"/>
    </row>
    <row r="742" spans="27:36" s="4" customFormat="1">
      <c r="AA742" s="11"/>
    </row>
    <row r="743" spans="27:36" s="4" customFormat="1">
      <c r="AA743" s="11"/>
    </row>
    <row r="744" spans="27:36" s="4" customFormat="1">
      <c r="AA744" s="11"/>
    </row>
    <row r="745" spans="27:36" s="4" customFormat="1">
      <c r="AA745" s="11"/>
    </row>
    <row r="746" spans="27:36" s="4" customFormat="1">
      <c r="AA746" s="11"/>
    </row>
    <row r="747" spans="27:36" s="4" customFormat="1">
      <c r="AA747" s="11"/>
    </row>
    <row r="748" spans="27:36" s="4" customFormat="1">
      <c r="AA748" s="11"/>
    </row>
    <row r="749" spans="27:36" s="4" customFormat="1">
      <c r="AA749" s="11"/>
    </row>
    <row r="750" spans="27:36" s="4" customFormat="1">
      <c r="AA750" s="11"/>
    </row>
    <row r="751" spans="27:36" s="4" customFormat="1">
      <c r="AA751" s="11"/>
      <c r="AB751" s="205"/>
      <c r="AC751" s="30"/>
      <c r="AD751" s="30"/>
      <c r="AE751" s="30"/>
      <c r="AF751" s="30"/>
      <c r="AG751" s="30"/>
      <c r="AH751" s="30"/>
      <c r="AI751" s="30"/>
      <c r="AJ751" s="30"/>
    </row>
    <row r="752" spans="27:36" s="4" customFormat="1">
      <c r="AA752" s="11"/>
      <c r="AB752" s="205"/>
      <c r="AC752" s="30"/>
      <c r="AD752" s="30"/>
      <c r="AE752" s="30"/>
      <c r="AF752" s="30"/>
      <c r="AG752" s="30"/>
      <c r="AH752" s="30"/>
      <c r="AI752" s="30"/>
      <c r="AJ752" s="30"/>
    </row>
    <row r="753" spans="27:36" s="4" customFormat="1">
      <c r="AA753" s="11"/>
      <c r="AB753" s="205"/>
      <c r="AC753" s="30"/>
      <c r="AD753" s="30"/>
      <c r="AE753" s="30"/>
      <c r="AF753" s="30"/>
      <c r="AG753" s="30"/>
      <c r="AH753" s="30"/>
      <c r="AI753" s="30"/>
      <c r="AJ753" s="30"/>
    </row>
    <row r="754" spans="27:36" s="4" customFormat="1">
      <c r="AA754" s="11"/>
      <c r="AB754" s="205"/>
      <c r="AC754" s="30"/>
      <c r="AD754" s="30"/>
      <c r="AE754" s="30"/>
      <c r="AF754" s="30"/>
      <c r="AG754" s="30"/>
      <c r="AH754" s="30"/>
      <c r="AI754" s="30"/>
      <c r="AJ754" s="30"/>
    </row>
    <row r="755" spans="27:36" s="4" customFormat="1">
      <c r="AA755" s="11"/>
      <c r="AB755" s="31"/>
    </row>
    <row r="756" spans="27:36" s="4" customFormat="1">
      <c r="AA756" s="11"/>
      <c r="AB756" s="31"/>
    </row>
    <row r="757" spans="27:36" s="4" customFormat="1">
      <c r="AA757" s="11"/>
      <c r="AB757" s="31"/>
    </row>
    <row r="758" spans="27:36" s="4" customFormat="1">
      <c r="AA758" s="11"/>
      <c r="AB758" s="31"/>
    </row>
    <row r="759" spans="27:36" s="4" customFormat="1">
      <c r="AA759" s="11"/>
      <c r="AB759" s="31"/>
    </row>
    <row r="760" spans="27:36" s="4" customFormat="1">
      <c r="AA760" s="11"/>
      <c r="AB760" s="31"/>
    </row>
    <row r="761" spans="27:36" s="4" customFormat="1">
      <c r="AA761" s="11"/>
      <c r="AB761" s="31"/>
    </row>
    <row r="762" spans="27:36" s="4" customFormat="1">
      <c r="AA762" s="11"/>
      <c r="AB762" s="31"/>
    </row>
    <row r="763" spans="27:36" s="4" customFormat="1">
      <c r="AA763" s="11"/>
      <c r="AB763" s="31"/>
    </row>
    <row r="764" spans="27:36" s="4" customFormat="1">
      <c r="AA764" s="11"/>
      <c r="AB764" s="31"/>
    </row>
    <row r="765" spans="27:36" s="4" customFormat="1">
      <c r="AA765" s="11"/>
      <c r="AB765" s="31"/>
    </row>
    <row r="766" spans="27:36" s="4" customFormat="1">
      <c r="AA766" s="11"/>
      <c r="AB766" s="31"/>
    </row>
    <row r="767" spans="27:36" s="4" customFormat="1">
      <c r="AA767" s="11"/>
      <c r="AB767" s="31"/>
    </row>
    <row r="768" spans="27:36" s="4" customFormat="1">
      <c r="AA768" s="11"/>
      <c r="AB768" s="31"/>
    </row>
    <row r="769" spans="26:28" s="4" customFormat="1">
      <c r="AA769" s="11"/>
      <c r="AB769" s="31"/>
    </row>
    <row r="770" spans="26:28" s="4" customFormat="1">
      <c r="AA770" s="11"/>
      <c r="AB770" s="31"/>
    </row>
    <row r="771" spans="26:28" s="4" customFormat="1">
      <c r="AA771" s="11"/>
      <c r="AB771" s="31"/>
    </row>
    <row r="772" spans="26:28" s="4" customFormat="1">
      <c r="AA772" s="11"/>
      <c r="AB772" s="31"/>
    </row>
    <row r="773" spans="26:28" s="4" customFormat="1">
      <c r="AA773" s="11"/>
      <c r="AB773" s="31"/>
    </row>
    <row r="774" spans="26:28" s="4" customFormat="1">
      <c r="AA774" s="11"/>
      <c r="AB774" s="31"/>
    </row>
    <row r="775" spans="26:28" s="4" customFormat="1">
      <c r="AA775" s="11"/>
      <c r="AB775" s="31"/>
    </row>
    <row r="776" spans="26:28" s="4" customFormat="1">
      <c r="AA776" s="11"/>
      <c r="AB776" s="31"/>
    </row>
    <row r="777" spans="26:28" s="4" customFormat="1">
      <c r="AA777" s="11"/>
      <c r="AB777" s="31"/>
    </row>
    <row r="778" spans="26:28" s="4" customFormat="1">
      <c r="AA778" s="11"/>
      <c r="AB778" s="31"/>
    </row>
    <row r="779" spans="26:28" s="4" customFormat="1">
      <c r="AA779" s="11"/>
      <c r="AB779" s="31"/>
    </row>
    <row r="780" spans="26:28" s="4" customFormat="1">
      <c r="AA780" s="11"/>
      <c r="AB780" s="31"/>
    </row>
    <row r="781" spans="26:28" s="4" customFormat="1">
      <c r="AA781" s="11"/>
      <c r="AB781" s="31"/>
    </row>
    <row r="782" spans="26:28" s="4" customFormat="1">
      <c r="AA782" s="11"/>
      <c r="AB782" s="31"/>
    </row>
    <row r="783" spans="26:28" s="4" customFormat="1">
      <c r="Z783" s="11"/>
      <c r="AA783" s="11"/>
      <c r="AB783" s="31"/>
    </row>
    <row r="784" spans="26:28" s="4" customFormat="1">
      <c r="Z784" s="11"/>
      <c r="AA784" s="11"/>
      <c r="AB784" s="31"/>
    </row>
    <row r="785" spans="26:28" s="4" customFormat="1">
      <c r="Z785" s="11"/>
      <c r="AA785" s="11"/>
      <c r="AB785" s="31"/>
    </row>
    <row r="786" spans="26:28" s="4" customFormat="1">
      <c r="Z786" s="11"/>
      <c r="AA786" s="11"/>
      <c r="AB786" s="31"/>
    </row>
    <row r="787" spans="26:28" s="4" customFormat="1">
      <c r="Z787" s="11"/>
      <c r="AA787" s="11"/>
      <c r="AB787" s="31"/>
    </row>
    <row r="788" spans="26:28" s="4" customFormat="1">
      <c r="Z788" s="11"/>
      <c r="AA788" s="11"/>
      <c r="AB788" s="31"/>
    </row>
    <row r="789" spans="26:28" s="4" customFormat="1">
      <c r="Z789" s="11"/>
      <c r="AA789" s="11"/>
      <c r="AB789" s="31"/>
    </row>
    <row r="790" spans="26:28" s="4" customFormat="1">
      <c r="Z790" s="11"/>
      <c r="AA790" s="11"/>
      <c r="AB790" s="31"/>
    </row>
    <row r="791" spans="26:28" s="4" customFormat="1">
      <c r="Z791" s="11"/>
      <c r="AA791" s="11"/>
      <c r="AB791" s="31"/>
    </row>
    <row r="792" spans="26:28" s="4" customFormat="1">
      <c r="Z792" s="11"/>
      <c r="AA792" s="11"/>
      <c r="AB792" s="31"/>
    </row>
    <row r="793" spans="26:28" s="4" customFormat="1">
      <c r="Z793" s="11"/>
      <c r="AA793" s="11"/>
      <c r="AB793" s="31"/>
    </row>
    <row r="794" spans="26:28" s="4" customFormat="1">
      <c r="Z794" s="11"/>
      <c r="AA794" s="11"/>
      <c r="AB794" s="31"/>
    </row>
    <row r="795" spans="26:28" s="4" customFormat="1">
      <c r="Z795" s="11"/>
      <c r="AA795" s="11"/>
      <c r="AB795" s="31"/>
    </row>
    <row r="796" spans="26:28" s="4" customFormat="1">
      <c r="Z796" s="11"/>
      <c r="AA796" s="11"/>
      <c r="AB796" s="31"/>
    </row>
    <row r="797" spans="26:28" s="4" customFormat="1">
      <c r="Z797" s="11"/>
      <c r="AA797" s="11"/>
      <c r="AB797" s="31"/>
    </row>
    <row r="798" spans="26:28" s="4" customFormat="1">
      <c r="Z798" s="11"/>
      <c r="AA798" s="11"/>
      <c r="AB798" s="31"/>
    </row>
    <row r="799" spans="26:28" s="4" customFormat="1">
      <c r="Z799" s="11"/>
      <c r="AA799" s="11"/>
      <c r="AB799" s="31"/>
    </row>
    <row r="800" spans="26:28" s="4" customFormat="1">
      <c r="Z800" s="11"/>
      <c r="AA800" s="11"/>
      <c r="AB800" s="31"/>
    </row>
    <row r="801" spans="26:28" s="4" customFormat="1">
      <c r="Z801" s="11"/>
      <c r="AA801" s="11"/>
      <c r="AB801" s="31"/>
    </row>
    <row r="802" spans="26:28" s="4" customFormat="1">
      <c r="Z802" s="11"/>
      <c r="AA802" s="11"/>
      <c r="AB802" s="31"/>
    </row>
    <row r="803" spans="26:28" s="4" customFormat="1">
      <c r="Z803" s="11"/>
      <c r="AA803" s="11"/>
      <c r="AB803" s="31"/>
    </row>
    <row r="804" spans="26:28" s="4" customFormat="1">
      <c r="Z804" s="11"/>
      <c r="AA804" s="11"/>
      <c r="AB804" s="31"/>
    </row>
    <row r="805" spans="26:28" s="4" customFormat="1">
      <c r="Z805" s="11"/>
      <c r="AA805" s="11"/>
      <c r="AB805" s="31"/>
    </row>
    <row r="806" spans="26:28" s="4" customFormat="1">
      <c r="Z806" s="11"/>
      <c r="AA806" s="11"/>
      <c r="AB806" s="31"/>
    </row>
    <row r="807" spans="26:28" s="4" customFormat="1">
      <c r="Z807" s="11"/>
      <c r="AA807" s="11"/>
      <c r="AB807" s="31"/>
    </row>
    <row r="808" spans="26:28" s="4" customFormat="1">
      <c r="Z808" s="11"/>
      <c r="AA808" s="11"/>
      <c r="AB808" s="31"/>
    </row>
    <row r="809" spans="26:28" s="4" customFormat="1">
      <c r="Z809" s="11"/>
      <c r="AA809" s="11"/>
      <c r="AB809" s="31"/>
    </row>
    <row r="810" spans="26:28" s="4" customFormat="1">
      <c r="Z810" s="11"/>
      <c r="AA810" s="11"/>
      <c r="AB810" s="31"/>
    </row>
    <row r="811" spans="26:28" s="4" customFormat="1">
      <c r="Z811" s="11"/>
      <c r="AA811" s="11"/>
      <c r="AB811" s="31"/>
    </row>
    <row r="812" spans="26:28" s="4" customFormat="1">
      <c r="Z812" s="11"/>
      <c r="AA812" s="11"/>
      <c r="AB812" s="31"/>
    </row>
    <row r="813" spans="26:28" s="4" customFormat="1">
      <c r="Z813" s="11"/>
      <c r="AA813" s="11"/>
      <c r="AB813" s="31"/>
    </row>
    <row r="814" spans="26:28" s="4" customFormat="1">
      <c r="Z814" s="11"/>
      <c r="AA814" s="11"/>
      <c r="AB814" s="31"/>
    </row>
    <row r="815" spans="26:28" s="4" customFormat="1">
      <c r="Z815" s="11"/>
      <c r="AA815" s="11"/>
      <c r="AB815" s="31"/>
    </row>
    <row r="816" spans="26:28" s="4" customFormat="1">
      <c r="Z816" s="11"/>
      <c r="AA816" s="11"/>
      <c r="AB816" s="31"/>
    </row>
    <row r="817" spans="26:28" s="4" customFormat="1">
      <c r="Z817" s="11"/>
      <c r="AA817" s="11"/>
      <c r="AB817" s="31"/>
    </row>
    <row r="818" spans="26:28" s="4" customFormat="1">
      <c r="Z818" s="11"/>
      <c r="AA818" s="11"/>
      <c r="AB818" s="31"/>
    </row>
    <row r="819" spans="26:28" s="4" customFormat="1">
      <c r="Z819" s="11"/>
      <c r="AA819" s="11"/>
      <c r="AB819" s="31"/>
    </row>
    <row r="820" spans="26:28" s="4" customFormat="1">
      <c r="Z820" s="11"/>
      <c r="AA820" s="11"/>
      <c r="AB820" s="31"/>
    </row>
    <row r="821" spans="26:28" s="4" customFormat="1">
      <c r="Z821" s="11"/>
      <c r="AA821" s="11"/>
      <c r="AB821" s="31"/>
    </row>
    <row r="822" spans="26:28" s="4" customFormat="1">
      <c r="Z822" s="11"/>
      <c r="AA822" s="11"/>
      <c r="AB822" s="31"/>
    </row>
    <row r="823" spans="26:28" s="4" customFormat="1">
      <c r="Z823" s="11"/>
      <c r="AA823" s="11"/>
      <c r="AB823" s="31"/>
    </row>
    <row r="824" spans="26:28" s="4" customFormat="1">
      <c r="Z824" s="11"/>
      <c r="AA824" s="11"/>
      <c r="AB824" s="31"/>
    </row>
    <row r="825" spans="26:28" s="4" customFormat="1">
      <c r="Z825" s="11"/>
      <c r="AA825" s="11"/>
      <c r="AB825" s="31"/>
    </row>
    <row r="826" spans="26:28" s="4" customFormat="1">
      <c r="Z826" s="11"/>
      <c r="AA826" s="11"/>
      <c r="AB826" s="31"/>
    </row>
    <row r="827" spans="26:28" s="4" customFormat="1">
      <c r="Z827" s="11"/>
      <c r="AA827" s="11"/>
      <c r="AB827" s="31"/>
    </row>
    <row r="828" spans="26:28" s="4" customFormat="1">
      <c r="Z828" s="11"/>
      <c r="AA828" s="11"/>
      <c r="AB828" s="31"/>
    </row>
    <row r="829" spans="26:28" s="4" customFormat="1">
      <c r="Z829" s="11"/>
      <c r="AA829" s="11"/>
      <c r="AB829" s="31"/>
    </row>
    <row r="830" spans="26:28" s="4" customFormat="1">
      <c r="Z830" s="11"/>
      <c r="AA830" s="11"/>
      <c r="AB830" s="31"/>
    </row>
    <row r="831" spans="26:28" s="4" customFormat="1">
      <c r="Z831" s="11"/>
      <c r="AA831" s="11"/>
      <c r="AB831" s="31"/>
    </row>
    <row r="832" spans="26:28" s="4" customFormat="1">
      <c r="Z832" s="11"/>
      <c r="AA832" s="11"/>
      <c r="AB832" s="31"/>
    </row>
    <row r="833" spans="26:28" s="4" customFormat="1">
      <c r="Z833" s="11"/>
      <c r="AA833" s="11"/>
      <c r="AB833" s="31"/>
    </row>
    <row r="834" spans="26:28" s="4" customFormat="1">
      <c r="Z834" s="11"/>
      <c r="AA834" s="11"/>
      <c r="AB834" s="31"/>
    </row>
    <row r="835" spans="26:28" s="4" customFormat="1">
      <c r="Z835" s="11"/>
      <c r="AA835" s="11"/>
      <c r="AB835" s="31"/>
    </row>
    <row r="836" spans="26:28" s="4" customFormat="1">
      <c r="Z836" s="11"/>
      <c r="AA836" s="11"/>
      <c r="AB836" s="31"/>
    </row>
    <row r="837" spans="26:28" s="4" customFormat="1">
      <c r="Z837" s="11"/>
      <c r="AA837" s="11"/>
      <c r="AB837" s="31"/>
    </row>
    <row r="838" spans="26:28" s="4" customFormat="1">
      <c r="Z838" s="11"/>
      <c r="AA838" s="11"/>
      <c r="AB838" s="31"/>
    </row>
    <row r="839" spans="26:28" s="4" customFormat="1">
      <c r="Z839" s="11"/>
      <c r="AA839" s="11"/>
      <c r="AB839" s="31"/>
    </row>
    <row r="840" spans="26:28" s="4" customFormat="1">
      <c r="Z840" s="11"/>
      <c r="AA840" s="11"/>
      <c r="AB840" s="31"/>
    </row>
    <row r="841" spans="26:28" s="4" customFormat="1">
      <c r="Z841" s="11"/>
      <c r="AA841" s="11"/>
      <c r="AB841" s="31"/>
    </row>
    <row r="842" spans="26:28" s="4" customFormat="1">
      <c r="Z842" s="11"/>
      <c r="AA842" s="11"/>
      <c r="AB842" s="31"/>
    </row>
    <row r="843" spans="26:28" s="4" customFormat="1">
      <c r="Z843" s="11"/>
      <c r="AA843" s="11"/>
      <c r="AB843" s="31"/>
    </row>
    <row r="844" spans="26:28" s="4" customFormat="1">
      <c r="Z844" s="11"/>
      <c r="AA844" s="11"/>
      <c r="AB844" s="31"/>
    </row>
  </sheetData>
  <sheetProtection password="EE98" sheet="1" formatCells="0" formatColumns="0" formatRows="0" insertRows="0" deleteRows="0"/>
  <mergeCells count="34">
    <mergeCell ref="AC1:AD1"/>
    <mergeCell ref="K1:R1"/>
    <mergeCell ref="K2:R2"/>
    <mergeCell ref="T6:V6"/>
    <mergeCell ref="W4:AL4"/>
    <mergeCell ref="AK6:AL6"/>
    <mergeCell ref="AB6:AD6"/>
    <mergeCell ref="AE6:AG6"/>
    <mergeCell ref="Y1:Z1"/>
    <mergeCell ref="S2:T2"/>
    <mergeCell ref="AD733:AJ733"/>
    <mergeCell ref="AM6:AN6"/>
    <mergeCell ref="P6:S6"/>
    <mergeCell ref="AH6:AI6"/>
    <mergeCell ref="X6:AA6"/>
    <mergeCell ref="A4:G4"/>
    <mergeCell ref="Y3:Z3"/>
    <mergeCell ref="Y2:Z2"/>
    <mergeCell ref="AD732:AJ732"/>
    <mergeCell ref="A2:B2"/>
    <mergeCell ref="C2:G2"/>
    <mergeCell ref="A3:B3"/>
    <mergeCell ref="C3:G3"/>
    <mergeCell ref="N6:O6"/>
    <mergeCell ref="A5:V5"/>
    <mergeCell ref="H4:M4"/>
    <mergeCell ref="P4:V4"/>
    <mergeCell ref="W5:AL5"/>
    <mergeCell ref="S3:T3"/>
    <mergeCell ref="S1:U1"/>
    <mergeCell ref="V1:V3"/>
    <mergeCell ref="K3:R3"/>
    <mergeCell ref="A1:B1"/>
    <mergeCell ref="C1:G1"/>
  </mergeCells>
  <phoneticPr fontId="0" type="noConversion"/>
  <conditionalFormatting sqref="B6:B721 B724:B65536">
    <cfRule type="cellIs" dxfId="2" priority="2" stopIfTrue="1" operator="equal">
      <formula>"vacant"</formula>
    </cfRule>
  </conditionalFormatting>
  <pageMargins left="0.66" right="0.2" top="0.5" bottom="0.5" header="0.5" footer="0.5"/>
  <pageSetup scale="46" fitToWidth="2" fitToHeight="10" orientation="landscape" copies="30" r:id="rId1"/>
  <headerFooter alignWithMargins="0"/>
  <colBreaks count="1" manualBreakCount="1">
    <brk id="22" max="29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view="pageBreakPreview" zoomScale="60" zoomScaleNormal="100" workbookViewId="0">
      <selection activeCell="D17" sqref="D17"/>
    </sheetView>
  </sheetViews>
  <sheetFormatPr defaultRowHeight="15"/>
  <cols>
    <col min="1" max="1" width="3.77734375" customWidth="1"/>
    <col min="2" max="2" width="15.109375" customWidth="1"/>
    <col min="3" max="3" width="16.33203125" customWidth="1"/>
    <col min="11" max="11" width="5.21875" customWidth="1"/>
    <col min="12" max="12" width="17.21875" customWidth="1"/>
    <col min="13" max="13" width="13.44140625" customWidth="1"/>
  </cols>
  <sheetData>
    <row r="1" spans="1:21">
      <c r="B1" s="622" t="s">
        <v>211</v>
      </c>
      <c r="C1" s="622"/>
      <c r="D1" s="622"/>
      <c r="E1" s="622"/>
      <c r="F1" s="622"/>
      <c r="G1" s="622"/>
      <c r="H1" s="622"/>
      <c r="I1" s="622"/>
      <c r="J1" s="622"/>
      <c r="K1" s="622"/>
      <c r="L1" s="622"/>
      <c r="M1" s="622"/>
      <c r="N1" s="622"/>
      <c r="O1" s="622"/>
      <c r="P1" s="622"/>
      <c r="Q1" s="622"/>
      <c r="R1" s="622"/>
    </row>
    <row r="2" spans="1:21" ht="68.45" customHeight="1" thickBot="1">
      <c r="B2" s="623"/>
      <c r="C2" s="623"/>
      <c r="D2" s="623"/>
      <c r="E2" s="623"/>
      <c r="F2" s="623"/>
      <c r="G2" s="623"/>
      <c r="H2" s="623"/>
      <c r="I2" s="623"/>
      <c r="J2" s="623"/>
      <c r="K2" s="623"/>
      <c r="L2" s="623"/>
      <c r="M2" s="623"/>
      <c r="N2" s="623"/>
      <c r="O2" s="623"/>
      <c r="P2" s="623"/>
      <c r="Q2" s="623"/>
      <c r="R2" s="623"/>
    </row>
    <row r="4" spans="1:21" ht="27.6" customHeight="1">
      <c r="A4" s="591" t="s">
        <v>212</v>
      </c>
      <c r="B4" s="592"/>
      <c r="C4" s="592"/>
      <c r="D4" s="592"/>
      <c r="E4" s="592"/>
      <c r="F4" s="592"/>
      <c r="G4" s="592"/>
      <c r="H4" s="592"/>
      <c r="I4" s="593"/>
      <c r="J4" s="70"/>
      <c r="K4" s="591" t="s">
        <v>124</v>
      </c>
      <c r="L4" s="592"/>
      <c r="M4" s="592"/>
      <c r="N4" s="592"/>
      <c r="O4" s="592"/>
      <c r="P4" s="592"/>
      <c r="Q4" s="592"/>
      <c r="R4" s="592"/>
      <c r="S4" s="593"/>
      <c r="T4" s="104"/>
      <c r="U4" s="104"/>
    </row>
    <row r="5" spans="1:21" ht="17.45" customHeight="1">
      <c r="A5" s="154" t="s">
        <v>132</v>
      </c>
      <c r="B5" s="70"/>
      <c r="C5" s="70"/>
      <c r="D5" s="69"/>
      <c r="E5" s="69"/>
      <c r="F5" s="69"/>
      <c r="G5" s="69"/>
      <c r="H5" s="69"/>
      <c r="I5" s="69"/>
      <c r="J5" s="70"/>
      <c r="K5" s="154" t="s">
        <v>133</v>
      </c>
      <c r="L5" s="144"/>
      <c r="M5" s="144"/>
      <c r="N5" s="145"/>
      <c r="O5" s="145"/>
      <c r="P5" s="69"/>
      <c r="Q5" s="69"/>
      <c r="R5" s="69"/>
      <c r="S5" s="69"/>
      <c r="T5" s="104"/>
      <c r="U5" s="104"/>
    </row>
    <row r="6" spans="1:21" ht="17.45" customHeight="1">
      <c r="A6" s="69"/>
      <c r="B6" s="70"/>
      <c r="C6" s="70"/>
      <c r="D6" s="69"/>
      <c r="E6" s="69"/>
      <c r="F6" s="69"/>
      <c r="G6" s="69"/>
      <c r="H6" s="69"/>
      <c r="I6" s="69"/>
      <c r="J6" s="70"/>
      <c r="K6" s="69"/>
      <c r="L6" s="70"/>
      <c r="M6" s="70"/>
      <c r="N6" s="69"/>
      <c r="O6" s="69"/>
      <c r="P6" s="69"/>
      <c r="Q6" s="69"/>
      <c r="R6" s="69"/>
      <c r="S6" s="69"/>
      <c r="T6" s="104"/>
      <c r="U6" s="104"/>
    </row>
    <row r="7" spans="1:21" ht="15" customHeight="1">
      <c r="A7" s="71" t="s">
        <v>63</v>
      </c>
      <c r="B7" s="72"/>
      <c r="C7" s="78"/>
      <c r="D7" s="600" t="str">
        <f>+'CSJ RentRoll'!$K$3</f>
        <v>Property Name</v>
      </c>
      <c r="E7" s="601"/>
      <c r="F7" s="601"/>
      <c r="G7" s="601"/>
      <c r="H7" s="602"/>
      <c r="I7" s="73"/>
      <c r="J7" s="72"/>
      <c r="K7" s="71" t="s">
        <v>63</v>
      </c>
      <c r="L7" s="72"/>
      <c r="M7" s="72"/>
      <c r="N7" s="588" t="str">
        <f>+'CSJ RentRoll'!$K$3</f>
        <v>Property Name</v>
      </c>
      <c r="O7" s="589"/>
      <c r="P7" s="589"/>
      <c r="Q7" s="589"/>
      <c r="R7" s="590"/>
      <c r="S7" s="73"/>
      <c r="T7" s="104"/>
      <c r="U7" s="104"/>
    </row>
    <row r="8" spans="1:21" ht="15.6" customHeight="1">
      <c r="A8" s="74" t="s">
        <v>64</v>
      </c>
      <c r="B8" s="74"/>
      <c r="C8" s="74"/>
      <c r="D8" s="625" t="s">
        <v>172</v>
      </c>
      <c r="E8" s="626"/>
      <c r="F8" s="627"/>
      <c r="G8" s="366"/>
      <c r="H8" s="366"/>
      <c r="I8" s="73"/>
      <c r="J8" s="72"/>
      <c r="K8" s="74" t="s">
        <v>64</v>
      </c>
      <c r="L8" s="74"/>
      <c r="M8" s="74"/>
      <c r="N8" s="597"/>
      <c r="O8" s="598"/>
      <c r="P8" s="598"/>
      <c r="Q8" s="598"/>
      <c r="R8" s="599"/>
      <c r="S8" s="73"/>
      <c r="T8" s="104"/>
      <c r="U8" s="104"/>
    </row>
    <row r="9" spans="1:21" ht="15.6" customHeight="1">
      <c r="A9" s="72"/>
      <c r="B9" s="76"/>
      <c r="C9" s="77"/>
      <c r="D9" s="78"/>
      <c r="E9" s="75"/>
      <c r="F9" s="73"/>
      <c r="G9" s="73"/>
      <c r="H9" s="73"/>
      <c r="I9" s="73"/>
      <c r="J9" s="72"/>
      <c r="K9" s="72" t="s">
        <v>125</v>
      </c>
      <c r="L9" s="76"/>
      <c r="M9" s="77"/>
      <c r="N9" s="603"/>
      <c r="O9" s="604"/>
      <c r="P9" s="604"/>
      <c r="Q9" s="604"/>
      <c r="R9" s="605"/>
      <c r="S9" s="73"/>
      <c r="T9" s="72"/>
      <c r="U9" s="72"/>
    </row>
    <row r="10" spans="1:21" ht="15.75">
      <c r="A10" s="613" t="s">
        <v>182</v>
      </c>
      <c r="B10" s="614"/>
      <c r="C10" s="614"/>
      <c r="D10" s="615"/>
      <c r="E10" s="616" t="s">
        <v>66</v>
      </c>
      <c r="F10" s="616"/>
      <c r="G10" s="616"/>
      <c r="H10" s="616"/>
      <c r="I10" s="616"/>
      <c r="J10" s="70"/>
      <c r="K10" s="616" t="s">
        <v>183</v>
      </c>
      <c r="L10" s="616"/>
      <c r="M10" s="616"/>
      <c r="N10" s="616"/>
      <c r="O10" s="609" t="s">
        <v>66</v>
      </c>
      <c r="P10" s="609"/>
      <c r="Q10" s="609"/>
      <c r="R10" s="609"/>
      <c r="S10" s="610"/>
      <c r="T10" s="78"/>
      <c r="U10" s="78"/>
    </row>
    <row r="11" spans="1:21" ht="31.5">
      <c r="A11" s="277" t="s">
        <v>67</v>
      </c>
      <c r="B11" s="278" t="s">
        <v>68</v>
      </c>
      <c r="C11" s="278" t="s">
        <v>69</v>
      </c>
      <c r="D11" s="122" t="s">
        <v>70</v>
      </c>
      <c r="E11" s="122">
        <v>0</v>
      </c>
      <c r="F11" s="122">
        <v>1</v>
      </c>
      <c r="G11" s="122">
        <v>2</v>
      </c>
      <c r="H11" s="122">
        <v>3</v>
      </c>
      <c r="I11" s="122">
        <v>4</v>
      </c>
      <c r="J11" s="70"/>
      <c r="K11" s="277" t="s">
        <v>67</v>
      </c>
      <c r="L11" s="278" t="s">
        <v>68</v>
      </c>
      <c r="M11" s="278" t="s">
        <v>69</v>
      </c>
      <c r="N11" s="122" t="s">
        <v>70</v>
      </c>
      <c r="O11" s="79">
        <v>0</v>
      </c>
      <c r="P11" s="79">
        <v>1</v>
      </c>
      <c r="Q11" s="79">
        <v>2</v>
      </c>
      <c r="R11" s="148">
        <v>3</v>
      </c>
      <c r="S11" s="152">
        <v>4</v>
      </c>
      <c r="T11" s="149"/>
      <c r="U11" s="149"/>
    </row>
    <row r="12" spans="1:21" ht="15.75">
      <c r="A12" s="80"/>
      <c r="B12" s="81"/>
      <c r="C12" s="82"/>
      <c r="D12" s="83"/>
      <c r="E12" s="83"/>
      <c r="F12" s="83"/>
      <c r="G12" s="83"/>
      <c r="H12" s="83"/>
      <c r="I12" s="83"/>
      <c r="J12" s="82"/>
      <c r="K12" s="80"/>
      <c r="L12" s="81"/>
      <c r="M12" s="82"/>
      <c r="N12" s="83"/>
      <c r="O12" s="83"/>
      <c r="P12" s="83"/>
      <c r="Q12" s="83"/>
      <c r="R12" s="83"/>
      <c r="S12" s="83"/>
      <c r="T12" s="83"/>
      <c r="U12" s="83"/>
    </row>
    <row r="13" spans="1:21">
      <c r="A13" s="594">
        <v>1</v>
      </c>
      <c r="B13" s="584" t="s">
        <v>71</v>
      </c>
      <c r="C13" s="84" t="s">
        <v>72</v>
      </c>
      <c r="D13" s="108"/>
      <c r="E13" s="85" t="str">
        <f>IF($D13="","",IF($D$8="2016 compliance",E64,IF($D$8="2017 compliance",E87,"")))</f>
        <v/>
      </c>
      <c r="F13" s="85" t="str">
        <f>IF($D13="","",IF($D$8="2016 compliance",F64,IF($D$8="2017 compliance",F87,"")))</f>
        <v/>
      </c>
      <c r="G13" s="85" t="str">
        <f>IF($D13="","",IF($D$8="2016 compliance",G64,IF($D$8="2017 compliance",G87,"")))</f>
        <v/>
      </c>
      <c r="H13" s="85" t="str">
        <f>IF($D13="","",IF($D$8="2016 compliance",H64,IF($D$8="2017 compliance",H87,"")))</f>
        <v/>
      </c>
      <c r="I13" s="85" t="str">
        <f>IF($D13="","",IF($D$8="2016 compliance",I64,IF($D$8="2017 compliance",I87,"")))</f>
        <v/>
      </c>
      <c r="J13" s="70"/>
      <c r="K13" s="594">
        <v>1</v>
      </c>
      <c r="L13" s="584" t="s">
        <v>71</v>
      </c>
      <c r="M13" s="84" t="s">
        <v>72</v>
      </c>
      <c r="N13" s="146"/>
      <c r="O13" s="146"/>
      <c r="P13" s="146"/>
      <c r="Q13" s="146"/>
      <c r="R13" s="367"/>
      <c r="S13" s="368"/>
      <c r="T13" s="153"/>
      <c r="U13" s="153"/>
    </row>
    <row r="14" spans="1:21">
      <c r="A14" s="595"/>
      <c r="B14" s="585"/>
      <c r="C14" s="84" t="s">
        <v>73</v>
      </c>
      <c r="D14" s="108"/>
      <c r="E14" s="85" t="str">
        <f t="shared" ref="E14:I28" si="0">IF($D14="","",IF($D$8="2016 compliance",E65,IF($D$8="2017 compliance",E88,"")))</f>
        <v/>
      </c>
      <c r="F14" s="85" t="str">
        <f t="shared" si="0"/>
        <v/>
      </c>
      <c r="G14" s="85" t="str">
        <f t="shared" si="0"/>
        <v/>
      </c>
      <c r="H14" s="85" t="str">
        <f t="shared" si="0"/>
        <v/>
      </c>
      <c r="I14" s="85" t="str">
        <f t="shared" si="0"/>
        <v/>
      </c>
      <c r="J14" s="70"/>
      <c r="K14" s="595"/>
      <c r="L14" s="585"/>
      <c r="M14" s="84" t="s">
        <v>73</v>
      </c>
      <c r="N14" s="146"/>
      <c r="O14" s="146"/>
      <c r="P14" s="146"/>
      <c r="Q14" s="146"/>
      <c r="R14" s="367"/>
      <c r="S14" s="368"/>
      <c r="T14" s="153"/>
      <c r="U14" s="153"/>
    </row>
    <row r="15" spans="1:21">
      <c r="A15" s="596"/>
      <c r="B15" s="586"/>
      <c r="C15" s="84" t="s">
        <v>74</v>
      </c>
      <c r="D15" s="108"/>
      <c r="E15" s="85" t="str">
        <f t="shared" si="0"/>
        <v/>
      </c>
      <c r="F15" s="85" t="str">
        <f t="shared" si="0"/>
        <v/>
      </c>
      <c r="G15" s="85" t="str">
        <f t="shared" si="0"/>
        <v/>
      </c>
      <c r="H15" s="85" t="str">
        <f t="shared" si="0"/>
        <v/>
      </c>
      <c r="I15" s="85" t="str">
        <f t="shared" si="0"/>
        <v/>
      </c>
      <c r="J15" s="70"/>
      <c r="K15" s="596"/>
      <c r="L15" s="586"/>
      <c r="M15" s="84" t="s">
        <v>74</v>
      </c>
      <c r="N15" s="146"/>
      <c r="O15" s="146"/>
      <c r="P15" s="146"/>
      <c r="Q15" s="146"/>
      <c r="R15" s="367"/>
      <c r="S15" s="368"/>
      <c r="T15" s="153"/>
      <c r="U15" s="153"/>
    </row>
    <row r="16" spans="1:21">
      <c r="A16" s="624">
        <v>2</v>
      </c>
      <c r="B16" s="587" t="s">
        <v>76</v>
      </c>
      <c r="C16" s="86" t="s">
        <v>72</v>
      </c>
      <c r="D16" s="109"/>
      <c r="E16" s="85" t="str">
        <f t="shared" si="0"/>
        <v/>
      </c>
      <c r="F16" s="85" t="str">
        <f t="shared" si="0"/>
        <v/>
      </c>
      <c r="G16" s="85" t="str">
        <f t="shared" si="0"/>
        <v/>
      </c>
      <c r="H16" s="85" t="str">
        <f t="shared" si="0"/>
        <v/>
      </c>
      <c r="I16" s="85" t="str">
        <f t="shared" si="0"/>
        <v/>
      </c>
      <c r="J16" s="70"/>
      <c r="K16" s="624">
        <v>2</v>
      </c>
      <c r="L16" s="587" t="s">
        <v>76</v>
      </c>
      <c r="M16" s="86" t="s">
        <v>72</v>
      </c>
      <c r="N16" s="146"/>
      <c r="O16" s="146"/>
      <c r="P16" s="146"/>
      <c r="Q16" s="146"/>
      <c r="R16" s="367"/>
      <c r="S16" s="368"/>
      <c r="T16" s="153"/>
      <c r="U16" s="153"/>
    </row>
    <row r="17" spans="1:21">
      <c r="A17" s="624"/>
      <c r="B17" s="587"/>
      <c r="C17" s="86" t="s">
        <v>73</v>
      </c>
      <c r="D17" s="109"/>
      <c r="E17" s="85" t="str">
        <f t="shared" si="0"/>
        <v/>
      </c>
      <c r="F17" s="85" t="str">
        <f t="shared" si="0"/>
        <v/>
      </c>
      <c r="G17" s="85" t="str">
        <f t="shared" si="0"/>
        <v/>
      </c>
      <c r="H17" s="85" t="str">
        <f t="shared" si="0"/>
        <v/>
      </c>
      <c r="I17" s="85" t="str">
        <f t="shared" si="0"/>
        <v/>
      </c>
      <c r="J17" s="70"/>
      <c r="K17" s="624"/>
      <c r="L17" s="587"/>
      <c r="M17" s="86" t="s">
        <v>73</v>
      </c>
      <c r="N17" s="146"/>
      <c r="O17" s="146"/>
      <c r="P17" s="146"/>
      <c r="Q17" s="146"/>
      <c r="R17" s="367"/>
      <c r="S17" s="368"/>
      <c r="T17" s="153"/>
      <c r="U17" s="153"/>
    </row>
    <row r="18" spans="1:21">
      <c r="A18" s="624"/>
      <c r="B18" s="587"/>
      <c r="C18" s="86" t="s">
        <v>74</v>
      </c>
      <c r="D18" s="109"/>
      <c r="E18" s="85" t="str">
        <f t="shared" si="0"/>
        <v/>
      </c>
      <c r="F18" s="85" t="str">
        <f t="shared" si="0"/>
        <v/>
      </c>
      <c r="G18" s="85" t="str">
        <f t="shared" si="0"/>
        <v/>
      </c>
      <c r="H18" s="85" t="str">
        <f t="shared" si="0"/>
        <v/>
      </c>
      <c r="I18" s="85" t="str">
        <f t="shared" si="0"/>
        <v/>
      </c>
      <c r="J18" s="70"/>
      <c r="K18" s="624"/>
      <c r="L18" s="587"/>
      <c r="M18" s="86" t="s">
        <v>74</v>
      </c>
      <c r="N18" s="146"/>
      <c r="O18" s="146"/>
      <c r="P18" s="146"/>
      <c r="Q18" s="146"/>
      <c r="R18" s="367"/>
      <c r="S18" s="368"/>
      <c r="T18" s="153"/>
      <c r="U18" s="153"/>
    </row>
    <row r="19" spans="1:21">
      <c r="A19" s="85">
        <v>3</v>
      </c>
      <c r="B19" s="84" t="s">
        <v>77</v>
      </c>
      <c r="C19" s="84"/>
      <c r="D19" s="108"/>
      <c r="E19" s="85" t="str">
        <f t="shared" si="0"/>
        <v/>
      </c>
      <c r="F19" s="85" t="str">
        <f t="shared" si="0"/>
        <v/>
      </c>
      <c r="G19" s="85" t="str">
        <f t="shared" si="0"/>
        <v/>
      </c>
      <c r="H19" s="85" t="str">
        <f t="shared" si="0"/>
        <v/>
      </c>
      <c r="I19" s="85" t="str">
        <f t="shared" si="0"/>
        <v/>
      </c>
      <c r="J19" s="70"/>
      <c r="K19" s="85">
        <v>3</v>
      </c>
      <c r="L19" s="84" t="s">
        <v>77</v>
      </c>
      <c r="M19" s="84"/>
      <c r="N19" s="146"/>
      <c r="O19" s="146"/>
      <c r="P19" s="146"/>
      <c r="Q19" s="146"/>
      <c r="R19" s="367"/>
      <c r="S19" s="368"/>
      <c r="T19" s="153"/>
      <c r="U19" s="153"/>
    </row>
    <row r="20" spans="1:21">
      <c r="A20" s="87">
        <v>4</v>
      </c>
      <c r="B20" s="86" t="s">
        <v>78</v>
      </c>
      <c r="C20" s="86"/>
      <c r="D20" s="109"/>
      <c r="E20" s="85" t="str">
        <f t="shared" si="0"/>
        <v/>
      </c>
      <c r="F20" s="85" t="str">
        <f t="shared" si="0"/>
        <v/>
      </c>
      <c r="G20" s="85" t="str">
        <f t="shared" si="0"/>
        <v/>
      </c>
      <c r="H20" s="85" t="str">
        <f t="shared" si="0"/>
        <v/>
      </c>
      <c r="I20" s="85" t="str">
        <f t="shared" si="0"/>
        <v/>
      </c>
      <c r="J20" s="70"/>
      <c r="K20" s="87">
        <v>4</v>
      </c>
      <c r="L20" s="86" t="s">
        <v>78</v>
      </c>
      <c r="M20" s="86"/>
      <c r="N20" s="146"/>
      <c r="O20" s="146"/>
      <c r="P20" s="146"/>
      <c r="Q20" s="146"/>
      <c r="R20" s="367"/>
      <c r="S20" s="368"/>
      <c r="T20" s="153"/>
      <c r="U20" s="153"/>
    </row>
    <row r="21" spans="1:21">
      <c r="A21" s="618">
        <v>5</v>
      </c>
      <c r="B21" s="583" t="s">
        <v>79</v>
      </c>
      <c r="C21" s="84" t="s">
        <v>72</v>
      </c>
      <c r="D21" s="108"/>
      <c r="E21" s="85" t="str">
        <f t="shared" si="0"/>
        <v/>
      </c>
      <c r="F21" s="85" t="str">
        <f t="shared" si="0"/>
        <v/>
      </c>
      <c r="G21" s="85" t="str">
        <f t="shared" si="0"/>
        <v/>
      </c>
      <c r="H21" s="85" t="str">
        <f t="shared" si="0"/>
        <v/>
      </c>
      <c r="I21" s="85" t="str">
        <f t="shared" si="0"/>
        <v/>
      </c>
      <c r="J21" s="70"/>
      <c r="K21" s="618">
        <v>5</v>
      </c>
      <c r="L21" s="583" t="s">
        <v>79</v>
      </c>
      <c r="M21" s="84" t="s">
        <v>72</v>
      </c>
      <c r="N21" s="146"/>
      <c r="O21" s="146"/>
      <c r="P21" s="146"/>
      <c r="Q21" s="146"/>
      <c r="R21" s="367"/>
      <c r="S21" s="368"/>
      <c r="T21" s="153"/>
      <c r="U21" s="153"/>
    </row>
    <row r="22" spans="1:21">
      <c r="A22" s="618"/>
      <c r="B22" s="583"/>
      <c r="C22" s="84" t="s">
        <v>73</v>
      </c>
      <c r="D22" s="108"/>
      <c r="E22" s="85" t="str">
        <f t="shared" si="0"/>
        <v/>
      </c>
      <c r="F22" s="85" t="str">
        <f t="shared" si="0"/>
        <v/>
      </c>
      <c r="G22" s="85" t="str">
        <f t="shared" si="0"/>
        <v/>
      </c>
      <c r="H22" s="85" t="str">
        <f t="shared" si="0"/>
        <v/>
      </c>
      <c r="I22" s="85" t="str">
        <f t="shared" si="0"/>
        <v/>
      </c>
      <c r="J22" s="70"/>
      <c r="K22" s="618"/>
      <c r="L22" s="583"/>
      <c r="M22" s="84" t="s">
        <v>73</v>
      </c>
      <c r="N22" s="146"/>
      <c r="O22" s="146"/>
      <c r="P22" s="146"/>
      <c r="Q22" s="146"/>
      <c r="R22" s="367"/>
      <c r="S22" s="368"/>
      <c r="T22" s="153"/>
      <c r="U22" s="153"/>
    </row>
    <row r="23" spans="1:21">
      <c r="A23" s="618"/>
      <c r="B23" s="583"/>
      <c r="C23" s="84" t="s">
        <v>74</v>
      </c>
      <c r="D23" s="108"/>
      <c r="E23" s="85" t="str">
        <f t="shared" si="0"/>
        <v/>
      </c>
      <c r="F23" s="85" t="str">
        <f t="shared" si="0"/>
        <v/>
      </c>
      <c r="G23" s="85" t="str">
        <f t="shared" si="0"/>
        <v/>
      </c>
      <c r="H23" s="85" t="str">
        <f t="shared" si="0"/>
        <v/>
      </c>
      <c r="I23" s="85" t="str">
        <f t="shared" si="0"/>
        <v/>
      </c>
      <c r="J23" s="70"/>
      <c r="K23" s="618"/>
      <c r="L23" s="583"/>
      <c r="M23" s="84" t="s">
        <v>74</v>
      </c>
      <c r="N23" s="146"/>
      <c r="O23" s="146"/>
      <c r="P23" s="146"/>
      <c r="Q23" s="146"/>
      <c r="R23" s="367"/>
      <c r="S23" s="368"/>
      <c r="T23" s="153"/>
      <c r="U23" s="153"/>
    </row>
    <row r="24" spans="1:21">
      <c r="A24" s="87">
        <v>6</v>
      </c>
      <c r="B24" s="88" t="s">
        <v>80</v>
      </c>
      <c r="C24" s="86"/>
      <c r="D24" s="109"/>
      <c r="E24" s="85" t="str">
        <f t="shared" si="0"/>
        <v/>
      </c>
      <c r="F24" s="85" t="str">
        <f t="shared" si="0"/>
        <v/>
      </c>
      <c r="G24" s="85" t="str">
        <f t="shared" si="0"/>
        <v/>
      </c>
      <c r="H24" s="85" t="str">
        <f t="shared" si="0"/>
        <v/>
      </c>
      <c r="I24" s="85" t="str">
        <f t="shared" si="0"/>
        <v/>
      </c>
      <c r="J24" s="70"/>
      <c r="K24" s="87">
        <v>6</v>
      </c>
      <c r="L24" s="88" t="s">
        <v>80</v>
      </c>
      <c r="M24" s="86"/>
      <c r="N24" s="146"/>
      <c r="O24" s="146"/>
      <c r="P24" s="146"/>
      <c r="Q24" s="146"/>
      <c r="R24" s="367"/>
      <c r="S24" s="368"/>
      <c r="T24" s="153"/>
      <c r="U24" s="153"/>
    </row>
    <row r="25" spans="1:21">
      <c r="A25" s="85">
        <v>7</v>
      </c>
      <c r="B25" s="84" t="s">
        <v>81</v>
      </c>
      <c r="C25" s="84"/>
      <c r="D25" s="108"/>
      <c r="E25" s="85" t="str">
        <f t="shared" si="0"/>
        <v/>
      </c>
      <c r="F25" s="85" t="str">
        <f t="shared" si="0"/>
        <v/>
      </c>
      <c r="G25" s="85" t="str">
        <f t="shared" si="0"/>
        <v/>
      </c>
      <c r="H25" s="85" t="str">
        <f t="shared" si="0"/>
        <v/>
      </c>
      <c r="I25" s="85" t="str">
        <f t="shared" si="0"/>
        <v/>
      </c>
      <c r="J25" s="70"/>
      <c r="K25" s="85">
        <v>7</v>
      </c>
      <c r="L25" s="84" t="s">
        <v>81</v>
      </c>
      <c r="M25" s="84"/>
      <c r="N25" s="146"/>
      <c r="O25" s="146"/>
      <c r="P25" s="146"/>
      <c r="Q25" s="146"/>
      <c r="R25" s="367"/>
      <c r="S25" s="368"/>
      <c r="T25" s="153"/>
      <c r="U25" s="153"/>
    </row>
    <row r="26" spans="1:21">
      <c r="A26" s="87">
        <v>8</v>
      </c>
      <c r="B26" s="88" t="s">
        <v>82</v>
      </c>
      <c r="C26" s="86"/>
      <c r="D26" s="109"/>
      <c r="E26" s="85" t="str">
        <f t="shared" si="0"/>
        <v/>
      </c>
      <c r="F26" s="85" t="str">
        <f t="shared" si="0"/>
        <v/>
      </c>
      <c r="G26" s="85" t="str">
        <f t="shared" si="0"/>
        <v/>
      </c>
      <c r="H26" s="85" t="str">
        <f t="shared" si="0"/>
        <v/>
      </c>
      <c r="I26" s="85" t="str">
        <f t="shared" si="0"/>
        <v/>
      </c>
      <c r="J26" s="70"/>
      <c r="K26" s="87">
        <v>8</v>
      </c>
      <c r="L26" s="88" t="s">
        <v>82</v>
      </c>
      <c r="M26" s="86"/>
      <c r="N26" s="146"/>
      <c r="O26" s="146"/>
      <c r="P26" s="146"/>
      <c r="Q26" s="146"/>
      <c r="R26" s="367"/>
      <c r="S26" s="368"/>
      <c r="T26" s="153"/>
      <c r="U26" s="153"/>
    </row>
    <row r="27" spans="1:21">
      <c r="A27" s="85">
        <v>9</v>
      </c>
      <c r="B27" s="84" t="s">
        <v>83</v>
      </c>
      <c r="C27" s="84"/>
      <c r="D27" s="108"/>
      <c r="E27" s="85" t="str">
        <f t="shared" si="0"/>
        <v/>
      </c>
      <c r="F27" s="85" t="str">
        <f t="shared" si="0"/>
        <v/>
      </c>
      <c r="G27" s="85" t="str">
        <f t="shared" si="0"/>
        <v/>
      </c>
      <c r="H27" s="85" t="str">
        <f t="shared" si="0"/>
        <v/>
      </c>
      <c r="I27" s="85" t="str">
        <f t="shared" si="0"/>
        <v/>
      </c>
      <c r="J27" s="70"/>
      <c r="K27" s="85">
        <v>9</v>
      </c>
      <c r="L27" s="84" t="s">
        <v>83</v>
      </c>
      <c r="M27" s="84"/>
      <c r="N27" s="146"/>
      <c r="O27" s="146"/>
      <c r="P27" s="146"/>
      <c r="Q27" s="146"/>
      <c r="R27" s="367"/>
      <c r="S27" s="368"/>
      <c r="T27" s="153"/>
      <c r="U27" s="153"/>
    </row>
    <row r="28" spans="1:21">
      <c r="A28" s="87">
        <v>10</v>
      </c>
      <c r="B28" s="86" t="s">
        <v>84</v>
      </c>
      <c r="C28" s="86"/>
      <c r="D28" s="109"/>
      <c r="E28" s="85" t="str">
        <f t="shared" si="0"/>
        <v/>
      </c>
      <c r="F28" s="85" t="str">
        <f t="shared" si="0"/>
        <v/>
      </c>
      <c r="G28" s="85" t="str">
        <f t="shared" si="0"/>
        <v/>
      </c>
      <c r="H28" s="85" t="str">
        <f t="shared" si="0"/>
        <v/>
      </c>
      <c r="I28" s="85" t="str">
        <f t="shared" si="0"/>
        <v/>
      </c>
      <c r="J28" s="70"/>
      <c r="K28" s="87">
        <v>10</v>
      </c>
      <c r="L28" s="86" t="s">
        <v>84</v>
      </c>
      <c r="M28" s="86"/>
      <c r="N28" s="146"/>
      <c r="O28" s="146"/>
      <c r="P28" s="146"/>
      <c r="Q28" s="146"/>
      <c r="R28" s="367"/>
      <c r="S28" s="368"/>
      <c r="T28" s="153"/>
      <c r="U28" s="153"/>
    </row>
    <row r="29" spans="1:21" ht="15.75">
      <c r="A29" s="80"/>
      <c r="B29" s="81"/>
      <c r="C29" s="82"/>
      <c r="D29" s="83"/>
      <c r="E29" s="83"/>
      <c r="F29" s="83"/>
      <c r="G29" s="83"/>
      <c r="H29" s="83"/>
      <c r="I29" s="83"/>
      <c r="J29" s="82"/>
      <c r="K29" s="80"/>
      <c r="L29" s="81"/>
      <c r="M29" s="82"/>
      <c r="N29" s="83"/>
      <c r="O29" s="83"/>
      <c r="P29" s="83"/>
      <c r="Q29" s="83"/>
      <c r="R29" s="83"/>
      <c r="S29" s="83"/>
      <c r="T29" s="83"/>
      <c r="U29" s="83"/>
    </row>
    <row r="30" spans="1:21" ht="15.75">
      <c r="A30" s="73"/>
      <c r="B30" s="619" t="s">
        <v>85</v>
      </c>
      <c r="C30" s="620"/>
      <c r="D30" s="621"/>
      <c r="E30" s="89">
        <f>SUMIF($D$13:$D$28, "YES", E13:E28)</f>
        <v>0</v>
      </c>
      <c r="F30" s="89">
        <f>SUMIF($D$13:$D$28, "YES", F13:F28)</f>
        <v>0</v>
      </c>
      <c r="G30" s="89">
        <f>SUMIF($D$13:$D$28, "YES", G13:G28)</f>
        <v>0</v>
      </c>
      <c r="H30" s="89">
        <f>SUMIF($D$13:$D$28, "YES", H13:H28)</f>
        <v>0</v>
      </c>
      <c r="I30" s="89">
        <f>SUMIF($D$13:$D$28, "YES", I13:I28)</f>
        <v>0</v>
      </c>
      <c r="J30" s="110"/>
      <c r="K30" s="73"/>
      <c r="L30" s="619" t="s">
        <v>85</v>
      </c>
      <c r="M30" s="620"/>
      <c r="N30" s="621"/>
      <c r="O30" s="89">
        <f>SUM(O13:O28)</f>
        <v>0</v>
      </c>
      <c r="P30" s="89">
        <f>SUM(P13:P28)</f>
        <v>0</v>
      </c>
      <c r="Q30" s="89">
        <f>SUM(Q13:Q28)</f>
        <v>0</v>
      </c>
      <c r="R30" s="89">
        <f>SUM(R13:R28)</f>
        <v>0</v>
      </c>
      <c r="S30" s="89">
        <f>SUM(S13:S28)</f>
        <v>0</v>
      </c>
      <c r="T30" s="150"/>
      <c r="U30" s="150"/>
    </row>
    <row r="31" spans="1:21" ht="15.75">
      <c r="A31" s="69"/>
      <c r="B31" s="70"/>
      <c r="C31" s="70"/>
      <c r="D31" s="69"/>
      <c r="E31" s="69"/>
      <c r="F31" s="90"/>
      <c r="G31" s="90"/>
      <c r="H31" s="69"/>
      <c r="I31" s="69"/>
      <c r="J31" s="70"/>
      <c r="K31" s="105"/>
      <c r="L31" s="105"/>
      <c r="M31" s="30"/>
      <c r="T31" s="151"/>
      <c r="U31" s="151"/>
    </row>
    <row r="32" spans="1:21" ht="20.25">
      <c r="A32" s="69"/>
      <c r="B32" s="70"/>
      <c r="C32" s="70"/>
      <c r="D32" s="69"/>
      <c r="E32" s="69"/>
      <c r="F32" s="90"/>
      <c r="G32" s="90"/>
      <c r="H32" s="69"/>
      <c r="I32" s="69"/>
      <c r="J32" s="70"/>
      <c r="K32" s="82"/>
      <c r="L32" s="617" t="s">
        <v>184</v>
      </c>
      <c r="M32" s="617"/>
      <c r="N32" s="617"/>
      <c r="O32" s="611" t="s">
        <v>66</v>
      </c>
      <c r="P32" s="612"/>
      <c r="Q32" s="612"/>
      <c r="R32" s="612"/>
      <c r="S32" s="612"/>
      <c r="T32" s="151"/>
      <c r="U32" s="151"/>
    </row>
    <row r="33" spans="1:21" ht="20.25">
      <c r="A33" s="69"/>
      <c r="B33" s="260"/>
      <c r="C33" s="261"/>
      <c r="D33" s="262"/>
      <c r="E33" s="262"/>
      <c r="F33" s="69"/>
      <c r="G33" s="69"/>
      <c r="H33" s="69"/>
      <c r="I33" s="69"/>
      <c r="J33" s="70"/>
      <c r="K33" s="82"/>
      <c r="L33" s="617"/>
      <c r="M33" s="617"/>
      <c r="N33" s="617"/>
      <c r="O33" s="279">
        <v>0</v>
      </c>
      <c r="P33" s="236">
        <v>1</v>
      </c>
      <c r="Q33" s="236">
        <v>2</v>
      </c>
      <c r="R33" s="237">
        <v>3</v>
      </c>
      <c r="S33" s="238">
        <v>4</v>
      </c>
      <c r="T33" s="151"/>
      <c r="U33" s="151"/>
    </row>
    <row r="34" spans="1:21" ht="20.25">
      <c r="A34" s="69"/>
      <c r="B34" s="261"/>
      <c r="C34" s="261"/>
      <c r="D34" s="262"/>
      <c r="E34" s="262"/>
      <c r="F34" s="69"/>
      <c r="G34" s="69"/>
      <c r="H34" s="69"/>
      <c r="I34" s="69"/>
      <c r="J34" s="70"/>
      <c r="K34" s="82"/>
      <c r="L34" s="606" t="s">
        <v>128</v>
      </c>
      <c r="M34" s="607"/>
      <c r="N34" s="608"/>
      <c r="O34" s="235">
        <f>+IF(O30&gt;0,O30,E30)</f>
        <v>0</v>
      </c>
      <c r="P34" s="235">
        <f>+IF(P30&gt;0,P30,F30)</f>
        <v>0</v>
      </c>
      <c r="Q34" s="235">
        <f>+IF(Q30&gt;0,Q30,G30)</f>
        <v>0</v>
      </c>
      <c r="R34" s="235">
        <f>+IF(R30&gt;0,R30,H30)</f>
        <v>0</v>
      </c>
      <c r="S34" s="235">
        <f>+IF(S30&gt;0,S30,I30)</f>
        <v>0</v>
      </c>
      <c r="T34" s="151"/>
      <c r="U34" s="151"/>
    </row>
    <row r="35" spans="1:21" ht="20.25">
      <c r="A35" s="69"/>
      <c r="B35" s="263"/>
      <c r="C35" s="261"/>
      <c r="D35" s="262"/>
      <c r="E35" s="262"/>
      <c r="F35" s="69"/>
      <c r="G35" s="69"/>
      <c r="H35" s="69"/>
      <c r="I35" s="69"/>
      <c r="J35" s="70"/>
      <c r="K35" s="82"/>
      <c r="L35" s="234" t="s">
        <v>134</v>
      </c>
      <c r="M35" s="30"/>
      <c r="T35" s="151"/>
      <c r="U35" s="151"/>
    </row>
    <row r="36" spans="1:21" ht="15.75">
      <c r="A36" s="69"/>
      <c r="B36" s="263"/>
      <c r="C36" s="261"/>
      <c r="D36" s="262"/>
      <c r="E36" s="262"/>
      <c r="F36" s="69"/>
      <c r="G36" s="69"/>
      <c r="H36" s="69"/>
      <c r="I36" s="69"/>
      <c r="J36" s="70"/>
      <c r="K36" s="82"/>
      <c r="L36" s="82"/>
      <c r="M36" s="30"/>
    </row>
    <row r="37" spans="1:21" ht="15.75">
      <c r="A37" s="69"/>
      <c r="B37" s="263"/>
      <c r="C37" s="261"/>
      <c r="D37" s="262"/>
      <c r="E37" s="262"/>
      <c r="F37" s="69"/>
      <c r="G37" s="69"/>
      <c r="H37" s="69"/>
      <c r="I37" s="69"/>
      <c r="J37" s="70"/>
      <c r="K37" s="82"/>
      <c r="L37" s="82"/>
      <c r="M37" s="30"/>
    </row>
    <row r="38" spans="1:21" ht="15.75">
      <c r="A38" s="69"/>
      <c r="B38" s="263"/>
      <c r="C38" s="261"/>
      <c r="D38" s="262"/>
      <c r="E38" s="262"/>
      <c r="F38" s="69"/>
      <c r="G38" s="69"/>
      <c r="H38" s="69"/>
      <c r="I38" s="69"/>
      <c r="J38" s="70"/>
      <c r="K38" s="82"/>
      <c r="L38" s="82"/>
      <c r="M38" s="30"/>
    </row>
    <row r="39" spans="1:21">
      <c r="A39" s="69"/>
      <c r="B39" s="70"/>
      <c r="C39" s="70"/>
      <c r="D39" s="69"/>
      <c r="E39" s="69"/>
      <c r="F39" s="69"/>
      <c r="G39" s="69"/>
      <c r="H39" s="69"/>
      <c r="I39" s="69"/>
      <c r="J39" s="70"/>
      <c r="K39" s="82"/>
      <c r="L39" s="82"/>
      <c r="M39" s="30"/>
    </row>
    <row r="40" spans="1:21">
      <c r="A40" s="91"/>
      <c r="B40" s="92"/>
      <c r="C40" s="92"/>
      <c r="D40" s="91"/>
      <c r="E40" s="91"/>
      <c r="F40" s="91"/>
      <c r="G40" s="91"/>
      <c r="H40" s="91"/>
      <c r="I40" s="91"/>
      <c r="J40" s="91"/>
      <c r="K40" s="92"/>
      <c r="L40" s="92"/>
      <c r="M40" s="92"/>
      <c r="N40" s="92"/>
      <c r="O40" s="92"/>
      <c r="P40" s="92"/>
      <c r="Q40" s="92"/>
      <c r="R40" s="92"/>
      <c r="S40" s="92"/>
    </row>
    <row r="41" spans="1:21" ht="15.75">
      <c r="A41" s="93"/>
      <c r="B41" s="70"/>
      <c r="C41" s="70"/>
      <c r="D41" s="69"/>
      <c r="E41" s="69"/>
      <c r="F41" s="69"/>
      <c r="G41" s="69"/>
      <c r="H41" s="69"/>
      <c r="I41" s="69"/>
      <c r="J41" s="70"/>
      <c r="K41" s="80"/>
      <c r="L41" s="82"/>
      <c r="M41" s="30"/>
    </row>
    <row r="42" spans="1:21" ht="15.75">
      <c r="A42" s="93" t="s">
        <v>129</v>
      </c>
      <c r="B42" s="94"/>
      <c r="C42" s="94"/>
      <c r="D42" s="95"/>
      <c r="E42" s="95"/>
      <c r="F42" s="95"/>
      <c r="G42" s="95"/>
      <c r="H42" s="95"/>
      <c r="I42" s="95"/>
      <c r="J42" s="94"/>
      <c r="K42" s="82"/>
      <c r="L42" s="82"/>
      <c r="M42" s="30"/>
    </row>
    <row r="43" spans="1:21">
      <c r="A43" s="94"/>
      <c r="B43" s="94"/>
      <c r="C43" s="94"/>
      <c r="D43" s="95"/>
      <c r="E43" s="95"/>
      <c r="F43" s="95"/>
      <c r="G43" s="95"/>
      <c r="H43" s="95"/>
      <c r="I43" s="95"/>
      <c r="J43" s="94"/>
      <c r="K43" s="106"/>
      <c r="L43" s="106"/>
      <c r="M43" s="30"/>
    </row>
    <row r="44" spans="1:21">
      <c r="A44" s="70" t="s">
        <v>89</v>
      </c>
      <c r="B44" s="70" t="s">
        <v>90</v>
      </c>
      <c r="C44" s="70"/>
      <c r="D44" s="95"/>
      <c r="E44" s="95"/>
      <c r="F44" s="95"/>
      <c r="G44" s="95"/>
      <c r="H44" s="95"/>
      <c r="I44" s="95"/>
      <c r="J44" s="94"/>
      <c r="K44" s="106"/>
      <c r="L44" s="106"/>
      <c r="M44" s="30"/>
    </row>
    <row r="45" spans="1:21">
      <c r="A45" s="70" t="s">
        <v>91</v>
      </c>
      <c r="B45" s="70" t="s">
        <v>189</v>
      </c>
      <c r="C45" s="70"/>
      <c r="D45" s="95"/>
      <c r="E45" s="95"/>
      <c r="F45" s="95"/>
      <c r="G45" s="95"/>
      <c r="H45" s="95"/>
      <c r="I45" s="95"/>
      <c r="J45" s="94"/>
      <c r="K45" s="106"/>
      <c r="L45" s="106"/>
      <c r="M45" s="30"/>
    </row>
    <row r="46" spans="1:21">
      <c r="A46" s="70" t="s">
        <v>92</v>
      </c>
      <c r="B46" s="70" t="s">
        <v>93</v>
      </c>
      <c r="C46" s="70"/>
      <c r="D46" s="95"/>
      <c r="E46" s="95"/>
      <c r="F46" s="95"/>
      <c r="G46" s="95"/>
      <c r="H46" s="95"/>
      <c r="I46" s="95"/>
      <c r="J46" s="94"/>
      <c r="K46" s="106"/>
      <c r="L46" s="106"/>
      <c r="M46" s="30"/>
    </row>
    <row r="47" spans="1:21" ht="15.75">
      <c r="A47" s="70" t="s">
        <v>94</v>
      </c>
      <c r="B47" s="70" t="s">
        <v>130</v>
      </c>
      <c r="C47" s="70"/>
      <c r="D47" s="95"/>
      <c r="E47" s="95"/>
      <c r="F47" s="95"/>
      <c r="G47" s="95"/>
      <c r="H47" s="95"/>
      <c r="I47" s="95"/>
      <c r="J47" s="94"/>
      <c r="K47" s="106"/>
      <c r="L47" s="106"/>
      <c r="M47" s="30"/>
    </row>
    <row r="48" spans="1:21">
      <c r="A48" s="70"/>
      <c r="B48" s="70"/>
      <c r="C48" s="70"/>
      <c r="D48" s="95"/>
      <c r="E48" s="95"/>
      <c r="F48" s="95"/>
      <c r="G48" s="95"/>
      <c r="H48" s="95"/>
      <c r="I48" s="95"/>
      <c r="J48" s="94"/>
      <c r="K48" s="106"/>
      <c r="L48" s="106"/>
      <c r="M48" s="30"/>
    </row>
    <row r="49" spans="1:13">
      <c r="A49" s="70" t="s">
        <v>131</v>
      </c>
      <c r="B49" s="70"/>
      <c r="C49" s="70"/>
      <c r="D49" s="95"/>
      <c r="E49" s="95"/>
      <c r="F49" s="95"/>
      <c r="G49" s="95"/>
      <c r="H49" s="95"/>
      <c r="I49" s="95"/>
      <c r="J49" s="94"/>
      <c r="K49" s="106"/>
      <c r="L49" s="106"/>
      <c r="M49" s="30"/>
    </row>
    <row r="50" spans="1:13">
      <c r="A50" s="69"/>
      <c r="B50" s="70"/>
      <c r="C50" s="70"/>
      <c r="D50" s="69"/>
      <c r="E50" s="69"/>
      <c r="F50" s="69"/>
      <c r="G50" s="69"/>
      <c r="H50" s="69"/>
      <c r="I50" s="69"/>
      <c r="J50" s="70"/>
      <c r="K50" s="106"/>
      <c r="L50" s="106"/>
      <c r="M50" s="30"/>
    </row>
    <row r="51" spans="1:13">
      <c r="A51" s="69"/>
      <c r="B51" s="70"/>
      <c r="C51" s="70"/>
      <c r="D51" s="69"/>
      <c r="E51" s="69"/>
      <c r="F51" s="69"/>
      <c r="G51" s="69"/>
      <c r="H51" s="69"/>
      <c r="I51" s="69"/>
      <c r="J51" s="70"/>
      <c r="K51" s="82"/>
      <c r="L51" s="106"/>
      <c r="M51" s="30"/>
    </row>
    <row r="52" spans="1:13">
      <c r="A52" s="69"/>
      <c r="B52" s="70"/>
      <c r="C52" s="70"/>
      <c r="D52" s="69"/>
      <c r="E52" s="69"/>
      <c r="F52" s="69"/>
      <c r="G52" s="69"/>
      <c r="H52" s="69"/>
      <c r="I52" s="69"/>
      <c r="J52" s="70"/>
      <c r="K52" s="82"/>
      <c r="L52" s="82"/>
      <c r="M52" s="30"/>
    </row>
    <row r="53" spans="1:13">
      <c r="A53" s="96" t="s">
        <v>95</v>
      </c>
      <c r="B53" s="97"/>
      <c r="C53" s="70"/>
      <c r="D53" s="69"/>
      <c r="E53" s="69"/>
      <c r="F53" s="69"/>
      <c r="G53" s="69"/>
      <c r="H53" s="69"/>
      <c r="I53" s="69"/>
      <c r="J53" s="70"/>
      <c r="K53" s="82"/>
      <c r="L53" s="82"/>
      <c r="M53" s="30"/>
    </row>
    <row r="54" spans="1:13">
      <c r="A54" s="69"/>
      <c r="B54" s="97"/>
      <c r="C54" s="70"/>
      <c r="D54" s="69"/>
      <c r="E54" s="69"/>
      <c r="F54" s="69"/>
      <c r="G54" s="69"/>
      <c r="H54" s="69"/>
      <c r="I54" s="69"/>
      <c r="J54" s="70"/>
      <c r="K54" s="82"/>
      <c r="L54" s="82"/>
      <c r="M54" s="30"/>
    </row>
    <row r="55" spans="1:13">
      <c r="A55" s="69"/>
      <c r="B55" s="98" t="s">
        <v>96</v>
      </c>
      <c r="C55" s="98" t="s">
        <v>86</v>
      </c>
      <c r="D55" s="69"/>
      <c r="E55" s="69"/>
      <c r="F55" s="69"/>
      <c r="G55" s="69"/>
      <c r="H55" s="69"/>
      <c r="I55" s="69"/>
      <c r="J55" s="70"/>
      <c r="K55" s="82"/>
      <c r="L55" s="82"/>
      <c r="M55" s="30"/>
    </row>
    <row r="56" spans="1:13">
      <c r="A56" s="69"/>
      <c r="B56" s="111" t="s">
        <v>75</v>
      </c>
      <c r="C56" s="112" t="s">
        <v>65</v>
      </c>
      <c r="D56" s="69"/>
      <c r="E56" s="69"/>
      <c r="F56" s="69"/>
      <c r="G56" s="69"/>
      <c r="H56" s="69"/>
      <c r="I56" s="69"/>
      <c r="J56" s="70"/>
      <c r="K56" s="82"/>
      <c r="L56" s="82"/>
      <c r="M56" s="30"/>
    </row>
    <row r="57" spans="1:13">
      <c r="A57" s="69"/>
      <c r="B57" s="113"/>
      <c r="C57" s="114" t="s">
        <v>172</v>
      </c>
      <c r="D57" s="69"/>
      <c r="E57" s="69"/>
      <c r="F57" s="69"/>
      <c r="G57" s="69"/>
      <c r="H57" s="69"/>
      <c r="I57" s="69"/>
      <c r="J57" s="70"/>
      <c r="K57" s="82"/>
      <c r="L57" s="82"/>
      <c r="M57" s="30"/>
    </row>
    <row r="58" spans="1:13">
      <c r="A58" s="69"/>
      <c r="B58" s="70"/>
      <c r="C58" s="99"/>
      <c r="D58" s="69"/>
      <c r="E58" s="69"/>
      <c r="F58" s="69"/>
      <c r="G58" s="69"/>
      <c r="H58" s="69"/>
      <c r="I58" s="69"/>
      <c r="J58" s="70"/>
      <c r="K58" s="82"/>
      <c r="L58" s="82"/>
      <c r="M58" s="30"/>
    </row>
    <row r="59" spans="1:13" ht="15.75" thickBot="1">
      <c r="A59" s="69"/>
      <c r="B59" s="70"/>
      <c r="C59" s="70"/>
      <c r="D59" s="69"/>
      <c r="E59" s="69"/>
      <c r="F59" s="69"/>
      <c r="G59" s="69"/>
      <c r="H59" s="69"/>
      <c r="I59" s="69"/>
      <c r="J59" s="70"/>
      <c r="K59" s="82"/>
      <c r="L59" s="82"/>
      <c r="M59" s="30"/>
    </row>
    <row r="60" spans="1:13" ht="16.5" thickBot="1">
      <c r="A60" s="69"/>
      <c r="B60" s="239">
        <v>2016</v>
      </c>
      <c r="C60" s="70"/>
      <c r="D60" s="69"/>
      <c r="E60" s="72" t="s">
        <v>97</v>
      </c>
      <c r="F60" s="69"/>
      <c r="G60" s="69"/>
      <c r="H60" s="69"/>
      <c r="I60" s="69"/>
      <c r="J60" s="70"/>
      <c r="K60" s="82"/>
      <c r="L60" s="82"/>
      <c r="M60" s="30"/>
    </row>
    <row r="61" spans="1:13" ht="15.75">
      <c r="A61" s="69"/>
      <c r="B61" s="70"/>
      <c r="C61" s="70"/>
      <c r="D61" s="69"/>
      <c r="E61" s="100" t="s">
        <v>87</v>
      </c>
      <c r="F61" s="100" t="s">
        <v>54</v>
      </c>
      <c r="G61" s="100" t="s">
        <v>55</v>
      </c>
      <c r="H61" s="100" t="s">
        <v>56</v>
      </c>
      <c r="I61" s="100" t="s">
        <v>57</v>
      </c>
      <c r="J61" s="70"/>
      <c r="K61" s="82"/>
      <c r="L61" s="82"/>
      <c r="M61" s="30"/>
    </row>
    <row r="62" spans="1:13" ht="15.75">
      <c r="A62" s="69"/>
      <c r="B62" s="70"/>
      <c r="C62" s="70"/>
      <c r="D62" s="69"/>
      <c r="E62" s="101"/>
      <c r="F62" s="101"/>
      <c r="G62" s="101"/>
      <c r="H62" s="101"/>
      <c r="I62" s="101"/>
      <c r="J62" s="70"/>
      <c r="K62" s="83"/>
      <c r="L62" s="83"/>
      <c r="M62" s="30"/>
    </row>
    <row r="63" spans="1:13" ht="15.75">
      <c r="A63" s="69"/>
      <c r="B63" s="70"/>
      <c r="C63" s="70"/>
      <c r="D63" s="69"/>
      <c r="E63" s="83"/>
      <c r="F63" s="83"/>
      <c r="G63" s="83"/>
      <c r="H63" s="83"/>
      <c r="I63" s="83"/>
      <c r="J63" s="70"/>
      <c r="K63" s="83"/>
      <c r="L63" s="83"/>
      <c r="M63" s="30"/>
    </row>
    <row r="64" spans="1:13" ht="15.75">
      <c r="A64" s="69"/>
      <c r="B64" s="584" t="s">
        <v>71</v>
      </c>
      <c r="C64" s="84" t="s">
        <v>72</v>
      </c>
      <c r="D64" s="69"/>
      <c r="E64" s="85">
        <v>11</v>
      </c>
      <c r="F64" s="85">
        <v>12</v>
      </c>
      <c r="G64" s="85">
        <v>14</v>
      </c>
      <c r="H64" s="85">
        <v>15</v>
      </c>
      <c r="I64" s="85">
        <v>17</v>
      </c>
      <c r="J64" s="70"/>
      <c r="K64" s="83"/>
      <c r="L64" s="83"/>
      <c r="M64" s="30"/>
    </row>
    <row r="65" spans="1:13">
      <c r="A65" s="69"/>
      <c r="B65" s="585"/>
      <c r="C65" s="84" t="s">
        <v>73</v>
      </c>
      <c r="D65" s="69"/>
      <c r="E65" s="85">
        <v>40</v>
      </c>
      <c r="F65" s="85">
        <v>45</v>
      </c>
      <c r="G65" s="85">
        <v>51</v>
      </c>
      <c r="H65" s="85">
        <v>56</v>
      </c>
      <c r="I65" s="85">
        <v>61</v>
      </c>
      <c r="J65" s="70"/>
      <c r="K65" s="107"/>
      <c r="L65" s="107"/>
      <c r="M65" s="30"/>
    </row>
    <row r="66" spans="1:13">
      <c r="A66" s="69"/>
      <c r="B66" s="586"/>
      <c r="C66" s="84" t="s">
        <v>74</v>
      </c>
      <c r="D66" s="69"/>
      <c r="E66" s="85">
        <v>10</v>
      </c>
      <c r="F66" s="85">
        <v>13</v>
      </c>
      <c r="G66" s="85">
        <v>18</v>
      </c>
      <c r="H66" s="85">
        <v>21</v>
      </c>
      <c r="I66" s="85">
        <v>23</v>
      </c>
      <c r="J66" s="70"/>
      <c r="K66" s="107"/>
      <c r="L66" s="107"/>
      <c r="M66" s="30"/>
    </row>
    <row r="67" spans="1:13">
      <c r="A67" s="69"/>
      <c r="B67" s="587" t="s">
        <v>76</v>
      </c>
      <c r="C67" s="86" t="s">
        <v>72</v>
      </c>
      <c r="D67" s="69"/>
      <c r="E67" s="87">
        <v>3</v>
      </c>
      <c r="F67" s="87">
        <v>4</v>
      </c>
      <c r="G67" s="87">
        <v>5</v>
      </c>
      <c r="H67" s="87">
        <v>6</v>
      </c>
      <c r="I67" s="87">
        <v>7</v>
      </c>
      <c r="J67" s="70"/>
      <c r="K67" s="107"/>
      <c r="L67" s="107"/>
      <c r="M67" s="30"/>
    </row>
    <row r="68" spans="1:13">
      <c r="A68" s="69"/>
      <c r="B68" s="587"/>
      <c r="C68" s="86" t="s">
        <v>73</v>
      </c>
      <c r="D68" s="69"/>
      <c r="E68" s="87">
        <v>12</v>
      </c>
      <c r="F68" s="87">
        <v>16</v>
      </c>
      <c r="G68" s="87">
        <v>20</v>
      </c>
      <c r="H68" s="87">
        <v>24</v>
      </c>
      <c r="I68" s="87">
        <v>28</v>
      </c>
      <c r="J68" s="70"/>
      <c r="K68" s="107"/>
      <c r="L68" s="107"/>
      <c r="M68" s="30"/>
    </row>
    <row r="69" spans="1:13">
      <c r="A69" s="69"/>
      <c r="B69" s="587"/>
      <c r="C69" s="86" t="s">
        <v>74</v>
      </c>
      <c r="D69" s="69"/>
      <c r="E69" s="87">
        <v>5</v>
      </c>
      <c r="F69" s="87">
        <v>7</v>
      </c>
      <c r="G69" s="87">
        <v>9</v>
      </c>
      <c r="H69" s="87">
        <v>10</v>
      </c>
      <c r="I69" s="87">
        <v>12</v>
      </c>
      <c r="J69" s="70"/>
      <c r="K69" s="107"/>
      <c r="L69" s="107"/>
      <c r="M69" s="30"/>
    </row>
    <row r="70" spans="1:13">
      <c r="A70" s="69"/>
      <c r="B70" s="84" t="s">
        <v>77</v>
      </c>
      <c r="C70" s="84"/>
      <c r="D70" s="69"/>
      <c r="E70" s="85">
        <v>16</v>
      </c>
      <c r="F70" s="85">
        <v>24</v>
      </c>
      <c r="G70" s="85">
        <v>31</v>
      </c>
      <c r="H70" s="85">
        <v>39</v>
      </c>
      <c r="I70" s="85">
        <v>46</v>
      </c>
      <c r="J70" s="70"/>
      <c r="K70" s="107"/>
      <c r="L70" s="107"/>
      <c r="M70" s="30"/>
    </row>
    <row r="71" spans="1:13">
      <c r="A71" s="69"/>
      <c r="B71" s="86" t="s">
        <v>78</v>
      </c>
      <c r="C71" s="86"/>
      <c r="D71" s="69"/>
      <c r="E71" s="87">
        <v>0</v>
      </c>
      <c r="F71" s="87">
        <v>0</v>
      </c>
      <c r="G71" s="87">
        <v>0</v>
      </c>
      <c r="H71" s="87">
        <v>0</v>
      </c>
      <c r="I71" s="87">
        <v>0</v>
      </c>
      <c r="J71" s="70"/>
      <c r="K71" s="107"/>
      <c r="L71" s="107"/>
      <c r="M71" s="30"/>
    </row>
    <row r="72" spans="1:13">
      <c r="A72" s="69"/>
      <c r="B72" s="583" t="s">
        <v>79</v>
      </c>
      <c r="C72" s="84" t="s">
        <v>72</v>
      </c>
      <c r="D72" s="69"/>
      <c r="E72" s="85">
        <v>5</v>
      </c>
      <c r="F72" s="85">
        <v>11</v>
      </c>
      <c r="G72" s="85">
        <v>16</v>
      </c>
      <c r="H72" s="85">
        <v>21</v>
      </c>
      <c r="I72" s="85">
        <v>27</v>
      </c>
      <c r="J72" s="70"/>
      <c r="K72" s="107"/>
      <c r="L72" s="107"/>
      <c r="M72" s="30"/>
    </row>
    <row r="73" spans="1:13">
      <c r="A73" s="69"/>
      <c r="B73" s="583"/>
      <c r="C73" s="84" t="s">
        <v>73</v>
      </c>
      <c r="D73" s="69"/>
      <c r="E73" s="85">
        <v>20</v>
      </c>
      <c r="F73" s="85">
        <v>40</v>
      </c>
      <c r="G73" s="85">
        <v>60</v>
      </c>
      <c r="H73" s="85">
        <v>80</v>
      </c>
      <c r="I73" s="85">
        <v>100</v>
      </c>
      <c r="J73" s="70"/>
      <c r="K73" s="107"/>
      <c r="L73" s="107"/>
      <c r="M73" s="30"/>
    </row>
    <row r="74" spans="1:13">
      <c r="A74" s="69"/>
      <c r="B74" s="583"/>
      <c r="C74" s="84" t="s">
        <v>74</v>
      </c>
      <c r="D74" s="69"/>
      <c r="E74" s="85">
        <v>7</v>
      </c>
      <c r="F74" s="85">
        <v>15</v>
      </c>
      <c r="G74" s="85">
        <v>23</v>
      </c>
      <c r="H74" s="85">
        <v>31</v>
      </c>
      <c r="I74" s="85">
        <v>39</v>
      </c>
      <c r="J74" s="70"/>
      <c r="K74" s="107"/>
      <c r="L74" s="107"/>
      <c r="M74" s="30"/>
    </row>
    <row r="75" spans="1:13">
      <c r="A75" s="69"/>
      <c r="B75" s="88" t="s">
        <v>80</v>
      </c>
      <c r="C75" s="86"/>
      <c r="D75" s="69"/>
      <c r="E75" s="87">
        <v>19</v>
      </c>
      <c r="F75" s="87">
        <v>21</v>
      </c>
      <c r="G75" s="87">
        <v>27</v>
      </c>
      <c r="H75" s="87">
        <v>37</v>
      </c>
      <c r="I75" s="87">
        <v>49</v>
      </c>
      <c r="J75" s="70"/>
      <c r="K75" s="107"/>
      <c r="L75" s="107"/>
      <c r="M75" s="30"/>
    </row>
    <row r="76" spans="1:13">
      <c r="A76" s="69"/>
      <c r="B76" s="84" t="s">
        <v>81</v>
      </c>
      <c r="C76" s="84"/>
      <c r="D76" s="69"/>
      <c r="E76" s="85">
        <v>30</v>
      </c>
      <c r="F76" s="85">
        <v>30</v>
      </c>
      <c r="G76" s="85">
        <v>30</v>
      </c>
      <c r="H76" s="85">
        <v>30</v>
      </c>
      <c r="I76" s="85">
        <v>30</v>
      </c>
      <c r="J76" s="70"/>
      <c r="K76" s="107"/>
      <c r="L76" s="107"/>
      <c r="M76" s="30"/>
    </row>
    <row r="77" spans="1:13">
      <c r="A77" s="69"/>
      <c r="B77" s="88" t="s">
        <v>82</v>
      </c>
      <c r="C77" s="86"/>
      <c r="D77" s="69"/>
      <c r="E77" s="87">
        <v>30</v>
      </c>
      <c r="F77" s="87">
        <v>30</v>
      </c>
      <c r="G77" s="87">
        <v>30</v>
      </c>
      <c r="H77" s="87">
        <v>60</v>
      </c>
      <c r="I77" s="87">
        <v>60</v>
      </c>
      <c r="J77" s="70"/>
      <c r="K77" s="107"/>
      <c r="L77" s="107"/>
      <c r="M77" s="30"/>
    </row>
    <row r="78" spans="1:13">
      <c r="A78" s="69"/>
      <c r="B78" s="84" t="s">
        <v>83</v>
      </c>
      <c r="C78" s="84"/>
      <c r="D78" s="69"/>
      <c r="E78" s="85">
        <v>7</v>
      </c>
      <c r="F78" s="85">
        <v>7</v>
      </c>
      <c r="G78" s="85">
        <v>7</v>
      </c>
      <c r="H78" s="85">
        <v>7</v>
      </c>
      <c r="I78" s="85">
        <v>7</v>
      </c>
      <c r="J78" s="70"/>
      <c r="K78" s="107"/>
      <c r="L78" s="107"/>
      <c r="M78" s="30"/>
    </row>
    <row r="79" spans="1:13">
      <c r="A79" s="69"/>
      <c r="B79" s="86" t="s">
        <v>84</v>
      </c>
      <c r="C79" s="86"/>
      <c r="D79" s="69"/>
      <c r="E79" s="87">
        <v>7</v>
      </c>
      <c r="F79" s="87">
        <v>7</v>
      </c>
      <c r="G79" s="87">
        <v>7</v>
      </c>
      <c r="H79" s="87">
        <v>7</v>
      </c>
      <c r="I79" s="87">
        <v>7</v>
      </c>
      <c r="J79" s="70"/>
      <c r="K79" s="107"/>
      <c r="L79" s="107"/>
      <c r="M79" s="30"/>
    </row>
    <row r="80" spans="1:13">
      <c r="A80" s="69"/>
      <c r="B80" s="70"/>
      <c r="C80" s="70"/>
      <c r="D80" s="69"/>
      <c r="E80" s="69"/>
      <c r="F80" s="69"/>
      <c r="G80" s="69"/>
      <c r="H80" s="69"/>
      <c r="I80" s="69"/>
      <c r="J80" s="70"/>
      <c r="K80" s="107"/>
      <c r="L80" s="107"/>
      <c r="M80" s="30"/>
    </row>
    <row r="81" spans="1:13">
      <c r="A81" s="102"/>
      <c r="B81" s="103"/>
      <c r="C81" s="103"/>
      <c r="D81" s="102"/>
      <c r="E81" s="102"/>
      <c r="F81" s="102"/>
      <c r="G81" s="102"/>
      <c r="H81" s="102"/>
      <c r="I81" s="102"/>
      <c r="J81" s="103"/>
      <c r="K81" s="82"/>
      <c r="L81" s="82"/>
      <c r="M81" s="30"/>
    </row>
    <row r="82" spans="1:13" ht="15.75" thickBot="1">
      <c r="A82" s="69"/>
      <c r="B82" s="70"/>
      <c r="C82" s="70"/>
      <c r="D82" s="69"/>
      <c r="E82" s="69"/>
      <c r="F82" s="69"/>
      <c r="G82" s="69"/>
      <c r="H82" s="69"/>
      <c r="I82" s="69"/>
      <c r="J82" s="70"/>
      <c r="K82" s="82"/>
      <c r="L82" s="82"/>
      <c r="M82" s="30"/>
    </row>
    <row r="83" spans="1:13" ht="16.5" thickBot="1">
      <c r="A83" s="69"/>
      <c r="B83" s="239">
        <v>2017</v>
      </c>
      <c r="C83" s="70"/>
      <c r="D83" s="69"/>
      <c r="E83" s="72" t="s">
        <v>191</v>
      </c>
      <c r="F83" s="69"/>
      <c r="G83" s="69"/>
      <c r="H83" s="69"/>
      <c r="I83" s="69"/>
      <c r="J83" s="70"/>
      <c r="K83" s="82"/>
      <c r="L83" s="82"/>
      <c r="M83" s="30"/>
    </row>
    <row r="84" spans="1:13" ht="15.75">
      <c r="A84" s="69"/>
      <c r="B84" s="70"/>
      <c r="C84" s="70"/>
      <c r="D84" s="69"/>
      <c r="E84" s="100" t="s">
        <v>87</v>
      </c>
      <c r="F84" s="100" t="s">
        <v>54</v>
      </c>
      <c r="G84" s="100" t="s">
        <v>55</v>
      </c>
      <c r="H84" s="100" t="s">
        <v>56</v>
      </c>
      <c r="I84" s="100" t="s">
        <v>57</v>
      </c>
      <c r="J84" s="70"/>
      <c r="K84" s="82"/>
      <c r="L84" s="82"/>
      <c r="M84" s="30"/>
    </row>
    <row r="85" spans="1:13" ht="15.75">
      <c r="A85" s="69"/>
      <c r="B85" s="70"/>
      <c r="C85" s="70"/>
      <c r="D85" s="69"/>
      <c r="E85" s="101"/>
      <c r="F85" s="101"/>
      <c r="G85" s="101"/>
      <c r="H85" s="101"/>
      <c r="I85" s="101"/>
      <c r="J85" s="70"/>
      <c r="K85" s="83"/>
      <c r="L85" s="83"/>
      <c r="M85" s="30"/>
    </row>
    <row r="86" spans="1:13" ht="15.75">
      <c r="A86" s="69"/>
      <c r="B86" s="70"/>
      <c r="C86" s="70"/>
      <c r="D86" s="69"/>
      <c r="E86" s="83"/>
      <c r="F86" s="83"/>
      <c r="G86" s="83"/>
      <c r="H86" s="83"/>
      <c r="I86" s="83"/>
      <c r="J86" s="70"/>
      <c r="K86" s="83"/>
      <c r="L86" s="83"/>
      <c r="M86" s="30"/>
    </row>
    <row r="87" spans="1:13" ht="15.75">
      <c r="A87" s="69"/>
      <c r="B87" s="584" t="s">
        <v>71</v>
      </c>
      <c r="C87" s="84" t="s">
        <v>72</v>
      </c>
      <c r="D87" s="69"/>
      <c r="E87" s="85">
        <v>11</v>
      </c>
      <c r="F87" s="85">
        <v>12</v>
      </c>
      <c r="G87" s="85">
        <v>14</v>
      </c>
      <c r="H87" s="85">
        <v>15</v>
      </c>
      <c r="I87" s="85">
        <v>17</v>
      </c>
      <c r="J87" s="70"/>
      <c r="K87" s="83"/>
      <c r="L87" s="83"/>
      <c r="M87" s="30"/>
    </row>
    <row r="88" spans="1:13">
      <c r="A88" s="69"/>
      <c r="B88" s="585"/>
      <c r="C88" s="84" t="s">
        <v>73</v>
      </c>
      <c r="D88" s="69"/>
      <c r="E88" s="85">
        <v>48</v>
      </c>
      <c r="F88" s="85">
        <v>54</v>
      </c>
      <c r="G88" s="85">
        <v>60</v>
      </c>
      <c r="H88" s="85">
        <v>66</v>
      </c>
      <c r="I88" s="85">
        <v>72</v>
      </c>
      <c r="J88" s="70"/>
      <c r="K88" s="107"/>
      <c r="L88" s="107"/>
      <c r="M88" s="30"/>
    </row>
    <row r="89" spans="1:13">
      <c r="A89" s="69"/>
      <c r="B89" s="586"/>
      <c r="C89" s="84" t="s">
        <v>74</v>
      </c>
      <c r="D89" s="69"/>
      <c r="E89" s="85">
        <v>10</v>
      </c>
      <c r="F89" s="85">
        <v>13</v>
      </c>
      <c r="G89" s="85">
        <v>18</v>
      </c>
      <c r="H89" s="85">
        <v>21</v>
      </c>
      <c r="I89" s="85">
        <v>23</v>
      </c>
      <c r="J89" s="70"/>
      <c r="K89" s="107"/>
      <c r="L89" s="107"/>
      <c r="M89" s="30"/>
    </row>
    <row r="90" spans="1:13">
      <c r="A90" s="69"/>
      <c r="B90" s="587" t="s">
        <v>76</v>
      </c>
      <c r="C90" s="86" t="s">
        <v>72</v>
      </c>
      <c r="D90" s="69"/>
      <c r="E90" s="87">
        <v>3</v>
      </c>
      <c r="F90" s="87">
        <v>4</v>
      </c>
      <c r="G90" s="87">
        <v>5</v>
      </c>
      <c r="H90" s="87">
        <v>6</v>
      </c>
      <c r="I90" s="87">
        <v>7</v>
      </c>
      <c r="J90" s="70"/>
      <c r="K90" s="107"/>
      <c r="L90" s="107"/>
      <c r="M90" s="30"/>
    </row>
    <row r="91" spans="1:13">
      <c r="A91" s="69"/>
      <c r="B91" s="587"/>
      <c r="C91" s="86" t="s">
        <v>73</v>
      </c>
      <c r="D91" s="69"/>
      <c r="E91" s="87">
        <v>14</v>
      </c>
      <c r="F91" s="87">
        <v>19</v>
      </c>
      <c r="G91" s="87">
        <v>23</v>
      </c>
      <c r="H91" s="87">
        <v>28</v>
      </c>
      <c r="I91" s="87">
        <v>33</v>
      </c>
      <c r="J91" s="70"/>
      <c r="K91" s="107"/>
      <c r="L91" s="107"/>
      <c r="M91" s="30"/>
    </row>
    <row r="92" spans="1:13">
      <c r="A92" s="69"/>
      <c r="B92" s="587"/>
      <c r="C92" s="86" t="s">
        <v>74</v>
      </c>
      <c r="D92" s="69"/>
      <c r="E92" s="87">
        <v>6</v>
      </c>
      <c r="F92" s="87">
        <v>7</v>
      </c>
      <c r="G92" s="87">
        <v>9</v>
      </c>
      <c r="H92" s="87">
        <v>11</v>
      </c>
      <c r="I92" s="87">
        <v>13</v>
      </c>
      <c r="J92" s="70"/>
      <c r="K92" s="107"/>
      <c r="L92" s="107"/>
      <c r="M92" s="30"/>
    </row>
    <row r="93" spans="1:13">
      <c r="A93" s="69"/>
      <c r="B93" s="84" t="s">
        <v>77</v>
      </c>
      <c r="C93" s="84"/>
      <c r="D93" s="69"/>
      <c r="E93" s="85">
        <v>16</v>
      </c>
      <c r="F93" s="85">
        <v>24</v>
      </c>
      <c r="G93" s="85">
        <v>34</v>
      </c>
      <c r="H93" s="85">
        <v>39</v>
      </c>
      <c r="I93" s="85">
        <v>46</v>
      </c>
      <c r="J93" s="70"/>
      <c r="K93" s="107"/>
      <c r="L93" s="107"/>
      <c r="M93" s="30"/>
    </row>
    <row r="94" spans="1:13">
      <c r="A94" s="69"/>
      <c r="B94" s="86" t="s">
        <v>78</v>
      </c>
      <c r="C94" s="86"/>
      <c r="D94" s="69"/>
      <c r="E94" s="87">
        <v>0</v>
      </c>
      <c r="F94" s="87">
        <v>0</v>
      </c>
      <c r="G94" s="87">
        <v>0</v>
      </c>
      <c r="H94" s="87">
        <v>0</v>
      </c>
      <c r="I94" s="87">
        <v>0</v>
      </c>
      <c r="K94" s="107"/>
      <c r="L94" s="107"/>
      <c r="M94" s="30"/>
    </row>
    <row r="95" spans="1:13">
      <c r="A95" s="69"/>
      <c r="B95" s="583" t="s">
        <v>79</v>
      </c>
      <c r="C95" s="84" t="s">
        <v>72</v>
      </c>
      <c r="D95" s="69"/>
      <c r="E95" s="85">
        <v>5</v>
      </c>
      <c r="F95" s="85">
        <v>11</v>
      </c>
      <c r="G95" s="85">
        <v>16</v>
      </c>
      <c r="H95" s="85">
        <v>21</v>
      </c>
      <c r="I95" s="85">
        <v>27</v>
      </c>
      <c r="J95" s="70"/>
      <c r="K95" s="107"/>
      <c r="L95" s="107"/>
      <c r="M95" s="30"/>
    </row>
    <row r="96" spans="1:13">
      <c r="A96" s="69"/>
      <c r="B96" s="583"/>
      <c r="C96" s="84" t="s">
        <v>73</v>
      </c>
      <c r="D96" s="69"/>
      <c r="E96" s="85">
        <v>24</v>
      </c>
      <c r="F96" s="85">
        <v>48</v>
      </c>
      <c r="G96" s="85">
        <v>71</v>
      </c>
      <c r="H96" s="85">
        <v>95</v>
      </c>
      <c r="I96" s="85">
        <v>119</v>
      </c>
      <c r="J96" s="70"/>
      <c r="K96" s="107"/>
      <c r="L96" s="107"/>
      <c r="M96" s="30"/>
    </row>
    <row r="97" spans="1:13">
      <c r="A97" s="69"/>
      <c r="B97" s="583"/>
      <c r="C97" s="84" t="s">
        <v>74</v>
      </c>
      <c r="D97" s="69"/>
      <c r="E97" s="85">
        <v>7</v>
      </c>
      <c r="F97" s="85">
        <v>15</v>
      </c>
      <c r="G97" s="85">
        <v>23</v>
      </c>
      <c r="H97" s="85">
        <v>34</v>
      </c>
      <c r="I97" s="85">
        <v>43</v>
      </c>
      <c r="J97" s="70"/>
      <c r="K97" s="107"/>
      <c r="L97" s="107"/>
      <c r="M97" s="30"/>
    </row>
    <row r="98" spans="1:13">
      <c r="A98" s="69"/>
      <c r="B98" s="88" t="s">
        <v>80</v>
      </c>
      <c r="C98" s="86"/>
      <c r="D98" s="69"/>
      <c r="E98" s="87">
        <v>23</v>
      </c>
      <c r="F98" s="87">
        <v>27</v>
      </c>
      <c r="G98" s="87">
        <v>37</v>
      </c>
      <c r="H98" s="87">
        <v>52</v>
      </c>
      <c r="I98" s="87">
        <v>67</v>
      </c>
      <c r="J98" s="70"/>
      <c r="K98" s="107"/>
      <c r="L98" s="107"/>
      <c r="M98" s="30"/>
    </row>
    <row r="99" spans="1:13">
      <c r="A99" s="69"/>
      <c r="B99" s="84" t="s">
        <v>81</v>
      </c>
      <c r="C99" s="84"/>
      <c r="D99" s="69"/>
      <c r="E99" s="85">
        <v>30</v>
      </c>
      <c r="F99" s="85">
        <v>30</v>
      </c>
      <c r="G99" s="85">
        <v>30</v>
      </c>
      <c r="H99" s="85">
        <v>30</v>
      </c>
      <c r="I99" s="85">
        <v>30</v>
      </c>
      <c r="J99" s="70"/>
      <c r="K99" s="107"/>
      <c r="L99" s="107"/>
      <c r="M99" s="30"/>
    </row>
    <row r="100" spans="1:13">
      <c r="A100" s="69"/>
      <c r="B100" s="88" t="s">
        <v>82</v>
      </c>
      <c r="C100" s="86"/>
      <c r="D100" s="69"/>
      <c r="E100" s="87">
        <v>30</v>
      </c>
      <c r="F100" s="87">
        <v>30</v>
      </c>
      <c r="G100" s="87">
        <v>30</v>
      </c>
      <c r="H100" s="87">
        <v>60</v>
      </c>
      <c r="I100" s="87">
        <v>60</v>
      </c>
      <c r="J100" s="70"/>
      <c r="K100" s="107"/>
      <c r="L100" s="107"/>
      <c r="M100" s="30"/>
    </row>
    <row r="101" spans="1:13">
      <c r="A101" s="69"/>
      <c r="B101" s="84" t="s">
        <v>83</v>
      </c>
      <c r="C101" s="84"/>
      <c r="D101" s="69"/>
      <c r="E101" s="85">
        <v>7</v>
      </c>
      <c r="F101" s="85">
        <v>7</v>
      </c>
      <c r="G101" s="85">
        <v>7</v>
      </c>
      <c r="H101" s="85">
        <v>7</v>
      </c>
      <c r="I101" s="85">
        <v>7</v>
      </c>
      <c r="J101" s="70"/>
      <c r="K101" s="107"/>
      <c r="L101" s="107"/>
      <c r="M101" s="30"/>
    </row>
    <row r="102" spans="1:13">
      <c r="A102" s="69"/>
      <c r="B102" s="86" t="s">
        <v>84</v>
      </c>
      <c r="C102" s="86"/>
      <c r="D102" s="69"/>
      <c r="E102" s="87">
        <v>7</v>
      </c>
      <c r="F102" s="87">
        <v>7</v>
      </c>
      <c r="G102" s="87">
        <v>7</v>
      </c>
      <c r="H102" s="87">
        <v>7</v>
      </c>
      <c r="I102" s="87">
        <v>7</v>
      </c>
      <c r="J102" s="70"/>
      <c r="K102" s="107"/>
      <c r="L102" s="107"/>
      <c r="M102" s="30"/>
    </row>
    <row r="103" spans="1:13">
      <c r="A103" s="30"/>
      <c r="B103" s="80"/>
      <c r="C103" s="82"/>
      <c r="D103" s="82"/>
      <c r="E103" s="80"/>
      <c r="F103" s="107"/>
      <c r="G103" s="107"/>
      <c r="H103" s="107"/>
      <c r="I103" s="107"/>
      <c r="J103" s="107"/>
      <c r="K103" s="107"/>
      <c r="L103" s="107"/>
      <c r="M103" s="30"/>
    </row>
    <row r="104" spans="1:13">
      <c r="A104" s="30"/>
      <c r="B104" s="30"/>
      <c r="C104" s="30"/>
      <c r="D104" s="30"/>
      <c r="E104" s="30"/>
      <c r="F104" s="30"/>
      <c r="G104" s="30"/>
      <c r="H104" s="30"/>
      <c r="I104" s="30"/>
      <c r="J104" s="30"/>
      <c r="K104" s="30"/>
      <c r="L104" s="30"/>
      <c r="M104" s="30"/>
    </row>
    <row r="105" spans="1:13">
      <c r="A105" s="30"/>
      <c r="B105" s="30"/>
      <c r="C105" s="30"/>
      <c r="D105" s="30"/>
      <c r="E105" s="30"/>
      <c r="F105" s="30"/>
      <c r="G105" s="30"/>
      <c r="H105" s="30"/>
      <c r="I105" s="30"/>
      <c r="J105" s="30"/>
      <c r="K105" s="30"/>
      <c r="L105" s="30"/>
      <c r="M105" s="30"/>
    </row>
    <row r="106" spans="1:13">
      <c r="A106" s="30"/>
      <c r="B106" s="30"/>
      <c r="C106" s="30"/>
      <c r="D106" s="30"/>
      <c r="E106" s="30"/>
      <c r="F106" s="30"/>
      <c r="G106" s="30"/>
      <c r="H106" s="30"/>
      <c r="I106" s="30"/>
      <c r="J106" s="30"/>
      <c r="K106" s="30"/>
      <c r="L106" s="30"/>
      <c r="M106" s="30"/>
    </row>
    <row r="107" spans="1:13">
      <c r="A107" s="30"/>
      <c r="B107" s="30"/>
      <c r="C107" s="30"/>
      <c r="D107" s="30"/>
      <c r="E107" s="30"/>
      <c r="F107" s="30"/>
      <c r="G107" s="30"/>
      <c r="H107" s="30"/>
      <c r="I107" s="30"/>
      <c r="J107" s="30"/>
      <c r="K107" s="30"/>
      <c r="L107" s="30"/>
      <c r="M107" s="30"/>
    </row>
    <row r="108" spans="1:13">
      <c r="A108" s="30"/>
      <c r="B108" s="30"/>
      <c r="C108" s="30"/>
      <c r="D108" s="30"/>
      <c r="E108" s="30"/>
      <c r="F108" s="30"/>
      <c r="G108" s="30"/>
      <c r="H108" s="30"/>
      <c r="I108" s="30"/>
      <c r="J108" s="30"/>
      <c r="K108" s="30"/>
      <c r="L108" s="30"/>
      <c r="M108" s="30"/>
    </row>
    <row r="109" spans="1:13">
      <c r="A109" s="30"/>
      <c r="B109" s="30"/>
      <c r="C109" s="30"/>
      <c r="D109" s="30"/>
      <c r="E109" s="30"/>
      <c r="F109" s="30"/>
      <c r="G109" s="30"/>
      <c r="H109" s="30"/>
      <c r="I109" s="30"/>
      <c r="J109" s="30"/>
      <c r="K109" s="30"/>
      <c r="L109" s="30"/>
      <c r="M109" s="30"/>
    </row>
    <row r="110" spans="1:13">
      <c r="A110" s="30"/>
      <c r="B110" s="30"/>
      <c r="C110" s="30"/>
      <c r="D110" s="30"/>
      <c r="E110" s="30"/>
      <c r="F110" s="30"/>
      <c r="G110" s="30"/>
      <c r="H110" s="30"/>
      <c r="I110" s="30"/>
      <c r="J110" s="30"/>
      <c r="K110" s="30"/>
      <c r="L110" s="30"/>
      <c r="M110" s="30"/>
    </row>
    <row r="111" spans="1:13">
      <c r="A111" s="30"/>
      <c r="B111" s="30"/>
      <c r="C111" s="30"/>
      <c r="D111" s="30"/>
      <c r="E111" s="30"/>
      <c r="F111" s="30"/>
      <c r="G111" s="30"/>
      <c r="H111" s="30"/>
      <c r="I111" s="30"/>
      <c r="J111" s="30"/>
      <c r="K111" s="30"/>
      <c r="L111" s="30"/>
      <c r="M111" s="30"/>
    </row>
    <row r="112" spans="1:13">
      <c r="A112" s="30"/>
      <c r="B112" s="30"/>
      <c r="C112" s="30"/>
      <c r="D112" s="30"/>
      <c r="E112" s="30"/>
      <c r="F112" s="30"/>
      <c r="G112" s="30"/>
      <c r="H112" s="30"/>
      <c r="I112" s="30"/>
      <c r="J112" s="30"/>
      <c r="K112" s="30"/>
      <c r="L112" s="30"/>
      <c r="M112" s="30"/>
    </row>
    <row r="113" spans="1:13">
      <c r="A113" s="30"/>
      <c r="B113" s="30"/>
      <c r="C113" s="30"/>
      <c r="D113" s="30"/>
      <c r="E113" s="30"/>
      <c r="F113" s="30"/>
      <c r="G113" s="30"/>
      <c r="H113" s="30"/>
      <c r="I113" s="30"/>
      <c r="J113" s="30"/>
      <c r="K113" s="30"/>
      <c r="L113" s="30"/>
      <c r="M113" s="30"/>
    </row>
    <row r="114" spans="1:13">
      <c r="A114" s="30"/>
      <c r="B114" s="30"/>
      <c r="C114" s="30"/>
      <c r="D114" s="30"/>
      <c r="E114" s="30"/>
      <c r="F114" s="30"/>
      <c r="G114" s="30"/>
      <c r="H114" s="30"/>
      <c r="I114" s="30"/>
      <c r="J114" s="30"/>
      <c r="K114" s="30"/>
      <c r="L114" s="30"/>
      <c r="M114" s="30"/>
    </row>
    <row r="115" spans="1:13">
      <c r="A115" s="30"/>
      <c r="B115" s="30"/>
      <c r="C115" s="30"/>
      <c r="D115" s="30"/>
      <c r="E115" s="30"/>
      <c r="F115" s="30"/>
      <c r="G115" s="30"/>
      <c r="H115" s="30"/>
      <c r="I115" s="30"/>
      <c r="J115" s="30"/>
      <c r="K115" s="30"/>
      <c r="L115" s="30"/>
      <c r="M115" s="30"/>
    </row>
    <row r="116" spans="1:13">
      <c r="A116" s="30"/>
      <c r="B116" s="30"/>
      <c r="C116" s="30"/>
      <c r="D116" s="30"/>
      <c r="E116" s="30"/>
      <c r="F116" s="30"/>
      <c r="G116" s="30"/>
      <c r="H116" s="30"/>
      <c r="I116" s="30"/>
      <c r="J116" s="30"/>
      <c r="K116" s="30"/>
      <c r="L116" s="30"/>
      <c r="M116" s="30"/>
    </row>
    <row r="117" spans="1:13">
      <c r="A117" s="30"/>
      <c r="B117" s="30"/>
      <c r="C117" s="30"/>
      <c r="D117" s="30"/>
      <c r="E117" s="30"/>
      <c r="F117" s="30"/>
      <c r="G117" s="30"/>
      <c r="H117" s="30"/>
      <c r="I117" s="30"/>
      <c r="J117" s="30"/>
      <c r="K117" s="30"/>
      <c r="L117" s="30"/>
      <c r="M117" s="30"/>
    </row>
    <row r="118" spans="1:13">
      <c r="A118" s="30"/>
      <c r="B118" s="30"/>
      <c r="C118" s="30"/>
      <c r="D118" s="30"/>
      <c r="E118" s="30"/>
      <c r="F118" s="30"/>
      <c r="G118" s="30"/>
      <c r="H118" s="30"/>
      <c r="I118" s="30"/>
      <c r="J118" s="30"/>
      <c r="K118" s="30"/>
      <c r="L118" s="30"/>
      <c r="M118" s="30"/>
    </row>
    <row r="119" spans="1:13">
      <c r="A119" s="30"/>
      <c r="B119" s="30"/>
      <c r="C119" s="30"/>
      <c r="D119" s="30"/>
      <c r="E119" s="30"/>
      <c r="F119" s="30"/>
      <c r="G119" s="30"/>
      <c r="H119" s="30"/>
      <c r="I119" s="30"/>
      <c r="J119" s="30"/>
      <c r="K119" s="30"/>
      <c r="L119" s="30"/>
      <c r="M119" s="30"/>
    </row>
  </sheetData>
  <sheetProtection password="EE98" sheet="1"/>
  <protectedRanges>
    <protectedRange sqref="C35:I38" name="SignatureBlock_1"/>
    <protectedRange sqref="I7" name="PropertyName_1"/>
    <protectedRange sqref="D7:H7 N7:S7" name="PropertyName"/>
  </protectedRanges>
  <mergeCells count="35">
    <mergeCell ref="B1:R2"/>
    <mergeCell ref="A21:A23"/>
    <mergeCell ref="B21:B23"/>
    <mergeCell ref="B30:D30"/>
    <mergeCell ref="A16:A18"/>
    <mergeCell ref="K16:K18"/>
    <mergeCell ref="D8:F8"/>
    <mergeCell ref="K4:S4"/>
    <mergeCell ref="K13:K15"/>
    <mergeCell ref="L13:L15"/>
    <mergeCell ref="L16:L18"/>
    <mergeCell ref="B13:B15"/>
    <mergeCell ref="N9:R9"/>
    <mergeCell ref="L34:N34"/>
    <mergeCell ref="O10:S10"/>
    <mergeCell ref="O32:S32"/>
    <mergeCell ref="A10:D10"/>
    <mergeCell ref="K10:N10"/>
    <mergeCell ref="L32:N33"/>
    <mergeCell ref="E10:I10"/>
    <mergeCell ref="K21:K23"/>
    <mergeCell ref="L21:L23"/>
    <mergeCell ref="L30:N30"/>
    <mergeCell ref="N7:R7"/>
    <mergeCell ref="A4:I4"/>
    <mergeCell ref="A13:A15"/>
    <mergeCell ref="N8:R8"/>
    <mergeCell ref="D7:H7"/>
    <mergeCell ref="B95:B97"/>
    <mergeCell ref="B72:B74"/>
    <mergeCell ref="B64:B66"/>
    <mergeCell ref="B67:B69"/>
    <mergeCell ref="B16:B18"/>
    <mergeCell ref="B87:B89"/>
    <mergeCell ref="B90:B92"/>
  </mergeCells>
  <dataValidations count="5">
    <dataValidation type="list" allowBlank="1" showInputMessage="1" showErrorMessage="1" sqref="D8">
      <formula1>$C$56:$C$57</formula1>
    </dataValidation>
    <dataValidation type="list" allowBlank="1" showInputMessage="1" showErrorMessage="1" sqref="C9">
      <formula1>$C$56:$C$56</formula1>
    </dataValidation>
    <dataValidation type="list" allowBlank="1" showInputMessage="1" showErrorMessage="1" sqref="D13:D28">
      <formula1>$B$56:$B$56</formula1>
    </dataValidation>
    <dataValidation type="list" allowBlank="1" showInputMessage="1" showErrorMessage="1" sqref="N13:N28">
      <formula1>$AK$9:$AK$10</formula1>
    </dataValidation>
    <dataValidation type="list" allowBlank="1" showInputMessage="1" showErrorMessage="1" sqref="M9">
      <formula1>#REF!</formula1>
    </dataValidation>
  </dataValidations>
  <pageMargins left="0.7" right="0.7" top="0.75" bottom="0.75" header="0.3" footer="0.3"/>
  <pageSetup scale="53" fitToHeight="2" orientation="landscape"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view="pageBreakPreview" zoomScale="60" zoomScaleNormal="100" workbookViewId="0">
      <pane ySplit="6" topLeftCell="A7" activePane="bottomLeft" state="frozen"/>
      <selection pane="bottomLeft" activeCell="D7" sqref="D7"/>
    </sheetView>
  </sheetViews>
  <sheetFormatPr defaultRowHeight="15"/>
  <cols>
    <col min="1" max="1" width="5.21875" customWidth="1"/>
    <col min="3" max="3" width="12.33203125" customWidth="1"/>
    <col min="5" max="5" width="9.44140625" customWidth="1"/>
    <col min="13" max="13" width="13" customWidth="1"/>
  </cols>
  <sheetData>
    <row r="1" spans="1:20">
      <c r="B1" s="622" t="s">
        <v>207</v>
      </c>
      <c r="C1" s="622"/>
      <c r="D1" s="622"/>
      <c r="E1" s="622"/>
      <c r="F1" s="622"/>
      <c r="G1" s="622"/>
      <c r="H1" s="622"/>
      <c r="I1" s="622"/>
      <c r="J1" s="622"/>
      <c r="K1" s="622"/>
      <c r="L1" s="622"/>
      <c r="M1" s="622"/>
      <c r="N1" s="622"/>
      <c r="O1" s="622"/>
      <c r="P1" s="622"/>
      <c r="Q1" s="622"/>
      <c r="R1" s="622"/>
      <c r="S1" s="622"/>
    </row>
    <row r="2" spans="1:20">
      <c r="B2" s="622"/>
      <c r="C2" s="622"/>
      <c r="D2" s="622"/>
      <c r="E2" s="622"/>
      <c r="F2" s="622"/>
      <c r="G2" s="622"/>
      <c r="H2" s="622"/>
      <c r="I2" s="622"/>
      <c r="J2" s="622"/>
      <c r="K2" s="622"/>
      <c r="L2" s="622"/>
      <c r="M2" s="622"/>
      <c r="N2" s="622"/>
      <c r="O2" s="622"/>
      <c r="P2" s="622"/>
      <c r="Q2" s="622"/>
      <c r="R2" s="622"/>
      <c r="S2" s="622"/>
    </row>
    <row r="3" spans="1:20" ht="3" customHeight="1" thickBot="1">
      <c r="B3" s="623"/>
      <c r="C3" s="623"/>
      <c r="D3" s="623"/>
      <c r="E3" s="623"/>
      <c r="F3" s="623"/>
      <c r="G3" s="623"/>
      <c r="H3" s="623"/>
      <c r="I3" s="623"/>
      <c r="J3" s="623"/>
      <c r="K3" s="623"/>
      <c r="L3" s="623"/>
      <c r="M3" s="623"/>
      <c r="N3" s="623"/>
      <c r="O3" s="623"/>
      <c r="P3" s="623"/>
      <c r="Q3" s="623"/>
      <c r="R3" s="623"/>
      <c r="S3" s="623"/>
    </row>
    <row r="5" spans="1:20" ht="26.25">
      <c r="B5" s="19"/>
      <c r="C5" s="659" t="s">
        <v>163</v>
      </c>
      <c r="D5" s="660"/>
      <c r="E5" s="660"/>
      <c r="F5" s="660"/>
      <c r="G5" s="660"/>
      <c r="H5" s="660"/>
      <c r="I5" s="661"/>
      <c r="K5" s="175" t="s">
        <v>135</v>
      </c>
      <c r="L5" s="656" t="str">
        <f>+'CSJ RentRoll'!$K$3</f>
        <v>Property Name</v>
      </c>
      <c r="M5" s="657"/>
      <c r="N5" s="657"/>
      <c r="O5" s="657"/>
      <c r="P5" s="658"/>
      <c r="R5" s="175" t="s">
        <v>88</v>
      </c>
      <c r="S5" s="628"/>
      <c r="T5" s="629"/>
    </row>
    <row r="6" spans="1:20" ht="15.75" thickBot="1">
      <c r="A6" s="225"/>
      <c r="B6" s="225"/>
      <c r="C6" s="225"/>
      <c r="D6" s="225"/>
      <c r="E6" s="225"/>
      <c r="F6" s="225"/>
      <c r="G6" s="225"/>
      <c r="H6" s="225"/>
      <c r="I6" s="225"/>
      <c r="J6" s="225"/>
      <c r="K6" s="225"/>
      <c r="L6" s="225"/>
      <c r="M6" s="225"/>
      <c r="N6" s="225"/>
      <c r="O6" s="225"/>
      <c r="P6" s="225"/>
      <c r="Q6" s="225"/>
      <c r="R6" s="225"/>
      <c r="S6" s="225"/>
      <c r="T6" s="225"/>
    </row>
    <row r="7" spans="1:20" ht="15.75">
      <c r="B7" s="155"/>
      <c r="K7" s="477"/>
      <c r="L7" s="155"/>
    </row>
    <row r="8" spans="1:20" ht="21">
      <c r="C8" s="155"/>
      <c r="E8" s="650" t="s">
        <v>151</v>
      </c>
      <c r="F8" s="651"/>
      <c r="G8" s="651"/>
      <c r="H8" s="651"/>
      <c r="I8" s="652"/>
      <c r="K8" s="477"/>
      <c r="M8" s="155"/>
      <c r="O8" s="653" t="s">
        <v>136</v>
      </c>
      <c r="P8" s="654"/>
      <c r="Q8" s="654"/>
      <c r="R8" s="654"/>
      <c r="S8" s="655"/>
    </row>
    <row r="9" spans="1:20" ht="15.75">
      <c r="C9" s="155"/>
      <c r="E9" s="217"/>
      <c r="F9" s="217"/>
      <c r="G9" s="217"/>
      <c r="H9" s="217"/>
      <c r="I9" s="217"/>
      <c r="J9" s="4"/>
      <c r="K9" s="477"/>
      <c r="L9" s="4"/>
      <c r="M9" s="218"/>
      <c r="N9" s="4"/>
      <c r="O9" s="217"/>
      <c r="P9" s="217"/>
      <c r="Q9" s="217"/>
      <c r="R9" s="217"/>
      <c r="S9" s="217"/>
      <c r="T9" s="4"/>
    </row>
    <row r="10" spans="1:20" ht="15.75">
      <c r="E10" s="171" t="s">
        <v>137</v>
      </c>
      <c r="F10" s="172"/>
      <c r="G10" s="173" t="s">
        <v>138</v>
      </c>
      <c r="H10" s="172"/>
      <c r="I10" s="174"/>
      <c r="K10" s="477"/>
      <c r="M10" s="155"/>
      <c r="O10" s="171" t="s">
        <v>137</v>
      </c>
      <c r="P10" s="172"/>
      <c r="Q10" s="173" t="s">
        <v>138</v>
      </c>
      <c r="R10" s="172"/>
      <c r="S10" s="174"/>
    </row>
    <row r="11" spans="1:20">
      <c r="K11" s="477"/>
    </row>
    <row r="12" spans="1:20">
      <c r="K12" s="477"/>
    </row>
    <row r="13" spans="1:20" ht="15.75">
      <c r="D13" s="634" t="s">
        <v>139</v>
      </c>
      <c r="E13" s="635"/>
      <c r="F13" s="635"/>
      <c r="G13" s="635"/>
      <c r="H13" s="635"/>
      <c r="I13" s="636"/>
      <c r="J13" s="203"/>
      <c r="K13" s="477"/>
      <c r="N13" s="634" t="s">
        <v>139</v>
      </c>
      <c r="O13" s="635"/>
      <c r="P13" s="635"/>
      <c r="Q13" s="635"/>
      <c r="R13" s="635"/>
      <c r="S13" s="636"/>
      <c r="T13" s="201"/>
    </row>
    <row r="14" spans="1:20" ht="15.75">
      <c r="D14" s="631" t="s">
        <v>115</v>
      </c>
      <c r="E14" s="632"/>
      <c r="F14" s="632"/>
      <c r="G14" s="632"/>
      <c r="H14" s="632"/>
      <c r="I14" s="633"/>
      <c r="J14" s="203"/>
      <c r="K14" s="477"/>
      <c r="N14" s="631" t="s">
        <v>115</v>
      </c>
      <c r="O14" s="632"/>
      <c r="P14" s="632"/>
      <c r="Q14" s="632"/>
      <c r="R14" s="632"/>
      <c r="S14" s="633"/>
      <c r="T14" s="202"/>
    </row>
    <row r="15" spans="1:20" ht="15.75">
      <c r="D15" s="241">
        <v>0</v>
      </c>
      <c r="E15" s="242">
        <v>1</v>
      </c>
      <c r="F15" s="242">
        <v>2</v>
      </c>
      <c r="G15" s="242">
        <v>3</v>
      </c>
      <c r="H15" s="242">
        <v>4</v>
      </c>
      <c r="I15" s="243" t="s">
        <v>150</v>
      </c>
      <c r="J15" s="60" t="s">
        <v>156</v>
      </c>
      <c r="K15" s="477"/>
      <c r="N15" s="241">
        <v>0</v>
      </c>
      <c r="O15" s="242">
        <v>1</v>
      </c>
      <c r="P15" s="242">
        <v>2</v>
      </c>
      <c r="Q15" s="242">
        <v>3</v>
      </c>
      <c r="R15" s="242">
        <v>4</v>
      </c>
      <c r="S15" s="243" t="s">
        <v>150</v>
      </c>
      <c r="T15" s="60" t="s">
        <v>156</v>
      </c>
    </row>
    <row r="16" spans="1:20" ht="15.75">
      <c r="B16" s="644" t="s">
        <v>140</v>
      </c>
      <c r="C16" s="244">
        <v>0.15</v>
      </c>
      <c r="D16" s="369"/>
      <c r="E16" s="370"/>
      <c r="F16" s="370"/>
      <c r="G16" s="370"/>
      <c r="H16" s="370"/>
      <c r="I16" s="371"/>
      <c r="J16" s="210">
        <f t="shared" ref="J16:J29" si="0">SUM(D16:I16)</f>
        <v>0</v>
      </c>
      <c r="K16" s="477"/>
      <c r="L16" s="637" t="s">
        <v>140</v>
      </c>
      <c r="M16" s="244">
        <v>0.15</v>
      </c>
      <c r="N16" s="204">
        <f>+'Reference Data 2'!E9</f>
        <v>0</v>
      </c>
      <c r="O16" s="157">
        <f>+'Reference Data 2'!E22</f>
        <v>0</v>
      </c>
      <c r="P16" s="157">
        <f>+'Reference Data 2'!E35</f>
        <v>0</v>
      </c>
      <c r="Q16" s="157">
        <f>+'Reference Data 2'!E48</f>
        <v>0</v>
      </c>
      <c r="R16" s="157">
        <f>+'Reference Data 2'!E61</f>
        <v>0</v>
      </c>
      <c r="S16" s="200">
        <v>0</v>
      </c>
      <c r="T16" s="210">
        <f t="shared" ref="T16:T29" si="1">SUM(N16:S16)</f>
        <v>0</v>
      </c>
    </row>
    <row r="17" spans="2:20" ht="15.75">
      <c r="B17" s="645"/>
      <c r="C17" s="244">
        <v>0.2</v>
      </c>
      <c r="D17" s="369"/>
      <c r="E17" s="370"/>
      <c r="F17" s="370"/>
      <c r="G17" s="370"/>
      <c r="H17" s="370"/>
      <c r="I17" s="371"/>
      <c r="J17" s="210">
        <f t="shared" si="0"/>
        <v>0</v>
      </c>
      <c r="K17" s="477"/>
      <c r="L17" s="637"/>
      <c r="M17" s="244">
        <v>0.2</v>
      </c>
      <c r="N17" s="204">
        <f>+'Reference Data 2'!E10</f>
        <v>0</v>
      </c>
      <c r="O17" s="157">
        <f>+'Reference Data 2'!E23</f>
        <v>0</v>
      </c>
      <c r="P17" s="157">
        <f>+'Reference Data 2'!E36</f>
        <v>0</v>
      </c>
      <c r="Q17" s="157">
        <f>+'Reference Data 2'!E49</f>
        <v>0</v>
      </c>
      <c r="R17" s="157">
        <f>+'Reference Data 2'!E62</f>
        <v>0</v>
      </c>
      <c r="S17" s="200">
        <v>0</v>
      </c>
      <c r="T17" s="210">
        <f t="shared" si="1"/>
        <v>0</v>
      </c>
    </row>
    <row r="18" spans="2:20" ht="15.75">
      <c r="B18" s="645"/>
      <c r="C18" s="244">
        <v>0.25</v>
      </c>
      <c r="D18" s="369"/>
      <c r="E18" s="370"/>
      <c r="F18" s="370"/>
      <c r="G18" s="370"/>
      <c r="H18" s="370"/>
      <c r="I18" s="371"/>
      <c r="J18" s="210">
        <f t="shared" si="0"/>
        <v>0</v>
      </c>
      <c r="K18" s="477"/>
      <c r="L18" s="637"/>
      <c r="M18" s="244">
        <v>0.25</v>
      </c>
      <c r="N18" s="204">
        <f>+'Reference Data 2'!E11</f>
        <v>0</v>
      </c>
      <c r="O18" s="157">
        <f>+'Reference Data 2'!E24</f>
        <v>0</v>
      </c>
      <c r="P18" s="157">
        <f>+'Reference Data 2'!E37</f>
        <v>0</v>
      </c>
      <c r="Q18" s="157">
        <f>+'Reference Data 2'!E50</f>
        <v>0</v>
      </c>
      <c r="R18" s="157">
        <f>+'Reference Data 2'!E63</f>
        <v>0</v>
      </c>
      <c r="S18" s="200">
        <v>0</v>
      </c>
      <c r="T18" s="210">
        <f t="shared" si="1"/>
        <v>0</v>
      </c>
    </row>
    <row r="19" spans="2:20" ht="15.75">
      <c r="B19" s="645"/>
      <c r="C19" s="244">
        <v>0.3</v>
      </c>
      <c r="D19" s="369"/>
      <c r="E19" s="370"/>
      <c r="F19" s="370"/>
      <c r="G19" s="370"/>
      <c r="H19" s="370"/>
      <c r="I19" s="371"/>
      <c r="J19" s="210">
        <f t="shared" si="0"/>
        <v>0</v>
      </c>
      <c r="K19" s="477"/>
      <c r="L19" s="637"/>
      <c r="M19" s="244">
        <v>0.3</v>
      </c>
      <c r="N19" s="204">
        <f>+'Reference Data 2'!E12</f>
        <v>0</v>
      </c>
      <c r="O19" s="157">
        <f>+'Reference Data 2'!E25</f>
        <v>0</v>
      </c>
      <c r="P19" s="157">
        <f>+'Reference Data 2'!E38</f>
        <v>0</v>
      </c>
      <c r="Q19" s="157">
        <f>+'Reference Data 2'!E51</f>
        <v>0</v>
      </c>
      <c r="R19" s="157">
        <f>+'Reference Data 2'!E64</f>
        <v>0</v>
      </c>
      <c r="S19" s="200">
        <v>0</v>
      </c>
      <c r="T19" s="210">
        <f t="shared" si="1"/>
        <v>0</v>
      </c>
    </row>
    <row r="20" spans="2:20" ht="15.75">
      <c r="B20" s="645"/>
      <c r="C20" s="244">
        <v>0.35</v>
      </c>
      <c r="D20" s="369"/>
      <c r="E20" s="370"/>
      <c r="F20" s="370"/>
      <c r="G20" s="370"/>
      <c r="H20" s="370"/>
      <c r="I20" s="371"/>
      <c r="J20" s="210">
        <f t="shared" si="0"/>
        <v>0</v>
      </c>
      <c r="K20" s="477"/>
      <c r="L20" s="637"/>
      <c r="M20" s="244">
        <v>0.35</v>
      </c>
      <c r="N20" s="204">
        <f>+'Reference Data 2'!E13</f>
        <v>0</v>
      </c>
      <c r="O20" s="157">
        <f>+'Reference Data 2'!E26</f>
        <v>0</v>
      </c>
      <c r="P20" s="157">
        <f>+'Reference Data 2'!E39</f>
        <v>0</v>
      </c>
      <c r="Q20" s="157">
        <f>+'Reference Data 2'!E52</f>
        <v>0</v>
      </c>
      <c r="R20" s="157">
        <f>+'Reference Data 2'!E65</f>
        <v>0</v>
      </c>
      <c r="S20" s="200">
        <v>0</v>
      </c>
      <c r="T20" s="210">
        <f t="shared" si="1"/>
        <v>0</v>
      </c>
    </row>
    <row r="21" spans="2:20" ht="15.75">
      <c r="B21" s="645"/>
      <c r="C21" s="244">
        <v>0.4</v>
      </c>
      <c r="D21" s="369"/>
      <c r="E21" s="370"/>
      <c r="F21" s="370"/>
      <c r="G21" s="370"/>
      <c r="H21" s="370"/>
      <c r="I21" s="371"/>
      <c r="J21" s="210">
        <f t="shared" si="0"/>
        <v>0</v>
      </c>
      <c r="K21" s="477"/>
      <c r="L21" s="637"/>
      <c r="M21" s="244">
        <v>0.4</v>
      </c>
      <c r="N21" s="204">
        <f>+'Reference Data 2'!E14</f>
        <v>0</v>
      </c>
      <c r="O21" s="157">
        <f>+'Reference Data 2'!E27</f>
        <v>0</v>
      </c>
      <c r="P21" s="157">
        <f>+'Reference Data 2'!E40</f>
        <v>0</v>
      </c>
      <c r="Q21" s="157">
        <f>+'Reference Data 2'!E53</f>
        <v>0</v>
      </c>
      <c r="R21" s="157">
        <f>+'Reference Data 2'!E66</f>
        <v>0</v>
      </c>
      <c r="S21" s="200">
        <v>0</v>
      </c>
      <c r="T21" s="210">
        <f t="shared" si="1"/>
        <v>0</v>
      </c>
    </row>
    <row r="22" spans="2:20" ht="15.75">
      <c r="B22" s="645"/>
      <c r="C22" s="244">
        <v>0.45</v>
      </c>
      <c r="D22" s="369"/>
      <c r="E22" s="370"/>
      <c r="F22" s="370"/>
      <c r="G22" s="370"/>
      <c r="H22" s="370"/>
      <c r="I22" s="371"/>
      <c r="J22" s="210">
        <f t="shared" si="0"/>
        <v>0</v>
      </c>
      <c r="K22" s="477"/>
      <c r="L22" s="637"/>
      <c r="M22" s="244">
        <v>0.45</v>
      </c>
      <c r="N22" s="204">
        <f>+'Reference Data 2'!E15</f>
        <v>0</v>
      </c>
      <c r="O22" s="157">
        <f>+'Reference Data 2'!E28</f>
        <v>0</v>
      </c>
      <c r="P22" s="157">
        <f>+'Reference Data 2'!E41</f>
        <v>0</v>
      </c>
      <c r="Q22" s="157">
        <f>+'Reference Data 2'!E54</f>
        <v>0</v>
      </c>
      <c r="R22" s="157">
        <f>+'Reference Data 2'!E67</f>
        <v>0</v>
      </c>
      <c r="S22" s="200">
        <v>0</v>
      </c>
      <c r="T22" s="210">
        <f t="shared" si="1"/>
        <v>0</v>
      </c>
    </row>
    <row r="23" spans="2:20" ht="15.75">
      <c r="B23" s="645"/>
      <c r="C23" s="244">
        <v>0.5</v>
      </c>
      <c r="D23" s="369"/>
      <c r="E23" s="370"/>
      <c r="F23" s="370"/>
      <c r="G23" s="370"/>
      <c r="H23" s="370"/>
      <c r="I23" s="371"/>
      <c r="J23" s="210">
        <f t="shared" si="0"/>
        <v>0</v>
      </c>
      <c r="K23" s="477"/>
      <c r="L23" s="637"/>
      <c r="M23" s="244">
        <v>0.5</v>
      </c>
      <c r="N23" s="204">
        <f>+'Reference Data 2'!E16</f>
        <v>0</v>
      </c>
      <c r="O23" s="157">
        <f>+'Reference Data 2'!E29</f>
        <v>0</v>
      </c>
      <c r="P23" s="157">
        <f>+'Reference Data 2'!E42</f>
        <v>0</v>
      </c>
      <c r="Q23" s="157">
        <f>+'Reference Data 2'!E55</f>
        <v>0</v>
      </c>
      <c r="R23" s="157">
        <f>+'Reference Data 2'!E68</f>
        <v>0</v>
      </c>
      <c r="S23" s="200">
        <v>0</v>
      </c>
      <c r="T23" s="210">
        <f t="shared" si="1"/>
        <v>0</v>
      </c>
    </row>
    <row r="24" spans="2:20" ht="15.75">
      <c r="B24" s="645"/>
      <c r="C24" s="244">
        <v>0.55000000000000004</v>
      </c>
      <c r="D24" s="369"/>
      <c r="E24" s="370"/>
      <c r="F24" s="370"/>
      <c r="G24" s="370"/>
      <c r="H24" s="370"/>
      <c r="I24" s="371"/>
      <c r="J24" s="210">
        <f t="shared" si="0"/>
        <v>0</v>
      </c>
      <c r="K24" s="477"/>
      <c r="L24" s="637"/>
      <c r="M24" s="244">
        <v>0.55000000000000004</v>
      </c>
      <c r="N24" s="204">
        <f>+'Reference Data 2'!E17</f>
        <v>0</v>
      </c>
      <c r="O24" s="157">
        <f>+'Reference Data 2'!E30</f>
        <v>0</v>
      </c>
      <c r="P24" s="157">
        <f>+'Reference Data 2'!E43</f>
        <v>0</v>
      </c>
      <c r="Q24" s="157">
        <f>+'Reference Data 2'!E56</f>
        <v>0</v>
      </c>
      <c r="R24" s="157">
        <f>+'Reference Data 2'!E69</f>
        <v>0</v>
      </c>
      <c r="S24" s="200">
        <v>0</v>
      </c>
      <c r="T24" s="210">
        <f t="shared" si="1"/>
        <v>0</v>
      </c>
    </row>
    <row r="25" spans="2:20" ht="15.75">
      <c r="B25" s="645"/>
      <c r="C25" s="244">
        <v>0.6</v>
      </c>
      <c r="D25" s="369"/>
      <c r="E25" s="370"/>
      <c r="F25" s="370"/>
      <c r="G25" s="370"/>
      <c r="H25" s="370"/>
      <c r="I25" s="371"/>
      <c r="J25" s="210">
        <f t="shared" si="0"/>
        <v>0</v>
      </c>
      <c r="K25" s="477"/>
      <c r="L25" s="637"/>
      <c r="M25" s="244">
        <v>0.6</v>
      </c>
      <c r="N25" s="204">
        <f>+'Reference Data 2'!E18</f>
        <v>0</v>
      </c>
      <c r="O25" s="157">
        <f>+'Reference Data 2'!E31</f>
        <v>0</v>
      </c>
      <c r="P25" s="157">
        <f>+'Reference Data 2'!E44</f>
        <v>0</v>
      </c>
      <c r="Q25" s="157">
        <f>+'Reference Data 2'!E57</f>
        <v>0</v>
      </c>
      <c r="R25" s="157">
        <f>+'Reference Data 2'!E70</f>
        <v>0</v>
      </c>
      <c r="S25" s="200">
        <v>0</v>
      </c>
      <c r="T25" s="210">
        <f t="shared" si="1"/>
        <v>0</v>
      </c>
    </row>
    <row r="26" spans="2:20" ht="15.75">
      <c r="B26" s="645"/>
      <c r="C26" s="244">
        <v>0.8</v>
      </c>
      <c r="D26" s="369"/>
      <c r="E26" s="370"/>
      <c r="F26" s="370"/>
      <c r="G26" s="370"/>
      <c r="H26" s="370"/>
      <c r="I26" s="371"/>
      <c r="J26" s="210">
        <f t="shared" si="0"/>
        <v>0</v>
      </c>
      <c r="K26" s="477"/>
      <c r="L26" s="637"/>
      <c r="M26" s="244">
        <v>0.8</v>
      </c>
      <c r="N26" s="204">
        <f>+'Reference Data 2'!E19</f>
        <v>0</v>
      </c>
      <c r="O26" s="157">
        <f>+'Reference Data 2'!E32</f>
        <v>0</v>
      </c>
      <c r="P26" s="157">
        <f>+'Reference Data 2'!E45</f>
        <v>0</v>
      </c>
      <c r="Q26" s="157">
        <f>+'Reference Data 2'!E58</f>
        <v>0</v>
      </c>
      <c r="R26" s="157">
        <f>+'Reference Data 2'!E71</f>
        <v>0</v>
      </c>
      <c r="S26" s="200">
        <v>0</v>
      </c>
      <c r="T26" s="210">
        <f t="shared" si="1"/>
        <v>0</v>
      </c>
    </row>
    <row r="27" spans="2:20" ht="15.75">
      <c r="B27" s="645"/>
      <c r="C27" s="472">
        <v>1.1000000000000001</v>
      </c>
      <c r="D27" s="473"/>
      <c r="E27" s="474"/>
      <c r="F27" s="474"/>
      <c r="G27" s="474"/>
      <c r="H27" s="474"/>
      <c r="I27" s="475"/>
      <c r="J27" s="210">
        <f t="shared" si="0"/>
        <v>0</v>
      </c>
      <c r="K27" s="477"/>
      <c r="L27" s="637"/>
      <c r="M27" s="476">
        <v>1.1000000000000001</v>
      </c>
      <c r="N27" s="204">
        <f>+'Reference Data 2'!E7</f>
        <v>0</v>
      </c>
      <c r="O27" s="157">
        <f>+'Reference Data 2'!E20</f>
        <v>0</v>
      </c>
      <c r="P27" s="157">
        <f>+'Reference Data 2'!E33</f>
        <v>0</v>
      </c>
      <c r="Q27" s="157">
        <f>+'Reference Data 2'!E46</f>
        <v>0</v>
      </c>
      <c r="R27" s="157">
        <f>+'Reference Data 2'!E59</f>
        <v>0</v>
      </c>
      <c r="S27" s="200">
        <v>0</v>
      </c>
      <c r="T27" s="210">
        <f t="shared" si="1"/>
        <v>0</v>
      </c>
    </row>
    <row r="28" spans="2:20" ht="15.75">
      <c r="B28" s="645"/>
      <c r="C28" s="472">
        <v>1.2</v>
      </c>
      <c r="D28" s="473"/>
      <c r="E28" s="474"/>
      <c r="F28" s="474"/>
      <c r="G28" s="474"/>
      <c r="H28" s="474"/>
      <c r="I28" s="475"/>
      <c r="J28" s="210">
        <f t="shared" si="0"/>
        <v>0</v>
      </c>
      <c r="K28" s="477"/>
      <c r="L28" s="637"/>
      <c r="M28" s="476">
        <v>1.2</v>
      </c>
      <c r="N28" s="204">
        <f>+'Reference Data 2'!E8</f>
        <v>0</v>
      </c>
      <c r="O28" s="157">
        <f>+'Reference Data 2'!E21</f>
        <v>0</v>
      </c>
      <c r="P28" s="157">
        <f>+'Reference Data 2'!E34</f>
        <v>0</v>
      </c>
      <c r="Q28" s="157">
        <f>+'Reference Data 2'!E47</f>
        <v>0</v>
      </c>
      <c r="R28" s="157">
        <f>+'Reference Data 2'!E60</f>
        <v>0</v>
      </c>
      <c r="S28" s="200">
        <v>0</v>
      </c>
      <c r="T28" s="210">
        <f t="shared" si="1"/>
        <v>0</v>
      </c>
    </row>
    <row r="29" spans="2:20" ht="15.75">
      <c r="B29" s="646"/>
      <c r="C29" s="245" t="s">
        <v>154</v>
      </c>
      <c r="D29" s="372"/>
      <c r="E29" s="373"/>
      <c r="F29" s="373"/>
      <c r="G29" s="373"/>
      <c r="H29" s="373"/>
      <c r="I29" s="374"/>
      <c r="J29" s="210">
        <f t="shared" si="0"/>
        <v>0</v>
      </c>
      <c r="K29" s="477"/>
      <c r="L29" s="637"/>
      <c r="M29" s="245" t="s">
        <v>154</v>
      </c>
      <c r="N29" s="200">
        <v>0</v>
      </c>
      <c r="O29" s="200">
        <v>0</v>
      </c>
      <c r="P29" s="200">
        <v>0</v>
      </c>
      <c r="Q29" s="200">
        <v>0</v>
      </c>
      <c r="R29" s="200">
        <v>0</v>
      </c>
      <c r="S29" s="200">
        <v>0</v>
      </c>
      <c r="T29" s="210">
        <f t="shared" si="1"/>
        <v>0</v>
      </c>
    </row>
    <row r="30" spans="2:20" ht="15.75">
      <c r="C30" s="240" t="s">
        <v>156</v>
      </c>
      <c r="D30" s="208">
        <f t="shared" ref="D30:I30" si="2">SUM(D16:D26)</f>
        <v>0</v>
      </c>
      <c r="E30" s="208">
        <f t="shared" si="2"/>
        <v>0</v>
      </c>
      <c r="F30" s="208">
        <f t="shared" si="2"/>
        <v>0</v>
      </c>
      <c r="G30" s="208">
        <f t="shared" si="2"/>
        <v>0</v>
      </c>
      <c r="H30" s="208">
        <f t="shared" si="2"/>
        <v>0</v>
      </c>
      <c r="I30" s="209">
        <f t="shared" si="2"/>
        <v>0</v>
      </c>
      <c r="J30" s="208">
        <f>SUM(J16:J29)</f>
        <v>0</v>
      </c>
      <c r="K30" s="477"/>
      <c r="L30" s="205"/>
      <c r="M30" s="240" t="s">
        <v>156</v>
      </c>
      <c r="N30" s="208">
        <f t="shared" ref="N30:S30" si="3">SUM(N16:N26)</f>
        <v>0</v>
      </c>
      <c r="O30" s="208">
        <f t="shared" si="3"/>
        <v>0</v>
      </c>
      <c r="P30" s="208">
        <f t="shared" si="3"/>
        <v>0</v>
      </c>
      <c r="Q30" s="208">
        <f t="shared" si="3"/>
        <v>0</v>
      </c>
      <c r="R30" s="208">
        <f t="shared" si="3"/>
        <v>0</v>
      </c>
      <c r="S30" s="209">
        <f t="shared" si="3"/>
        <v>0</v>
      </c>
      <c r="T30" s="208">
        <f>SUM(T16:T29)</f>
        <v>0</v>
      </c>
    </row>
    <row r="31" spans="2:20" ht="15.75">
      <c r="J31" s="210">
        <f>SUM(D30:I30)</f>
        <v>0</v>
      </c>
      <c r="K31" s="477"/>
      <c r="L31" s="205"/>
      <c r="M31" s="215"/>
      <c r="N31" s="219"/>
      <c r="O31" s="219"/>
      <c r="P31" s="219"/>
      <c r="Q31" s="219"/>
      <c r="R31" s="219"/>
      <c r="S31" s="219"/>
      <c r="T31" s="210">
        <f>SUM(N30:S30)</f>
        <v>0</v>
      </c>
    </row>
    <row r="32" spans="2:20" ht="15.75">
      <c r="K32" s="477"/>
      <c r="L32" s="205"/>
      <c r="M32" s="215"/>
      <c r="N32" s="219"/>
      <c r="O32" s="219"/>
      <c r="P32" s="219"/>
      <c r="Q32" s="219"/>
      <c r="R32" s="219"/>
      <c r="S32" s="219"/>
      <c r="T32" s="30"/>
    </row>
    <row r="33" spans="1:20" ht="16.5" thickBot="1">
      <c r="A33" s="225"/>
      <c r="B33" s="225"/>
      <c r="C33" s="225"/>
      <c r="D33" s="225"/>
      <c r="E33" s="225"/>
      <c r="F33" s="225"/>
      <c r="G33" s="225"/>
      <c r="H33" s="225"/>
      <c r="I33" s="225"/>
      <c r="J33" s="225"/>
      <c r="K33" s="478"/>
      <c r="L33" s="226"/>
      <c r="M33" s="227"/>
      <c r="N33" s="228"/>
      <c r="O33" s="228"/>
      <c r="P33" s="228"/>
      <c r="Q33" s="228"/>
      <c r="R33" s="228"/>
      <c r="S33" s="228"/>
      <c r="T33" s="229"/>
    </row>
    <row r="34" spans="1:20" ht="15.75">
      <c r="K34" s="477"/>
      <c r="L34" s="205"/>
      <c r="M34" s="215"/>
      <c r="N34" s="219"/>
      <c r="O34" s="219"/>
      <c r="P34" s="219"/>
      <c r="Q34" s="219"/>
      <c r="R34" s="219"/>
      <c r="S34" s="219"/>
      <c r="T34" s="219"/>
    </row>
    <row r="35" spans="1:20" ht="21">
      <c r="E35" s="650" t="s">
        <v>151</v>
      </c>
      <c r="F35" s="651"/>
      <c r="G35" s="651"/>
      <c r="H35" s="651"/>
      <c r="I35" s="652"/>
      <c r="K35" s="477"/>
      <c r="L35" s="205"/>
      <c r="M35" s="30"/>
      <c r="N35" s="30"/>
      <c r="O35" s="653" t="s">
        <v>136</v>
      </c>
      <c r="P35" s="654"/>
      <c r="Q35" s="654"/>
      <c r="R35" s="654"/>
      <c r="S35" s="655"/>
    </row>
    <row r="36" spans="1:20">
      <c r="K36" s="477"/>
      <c r="L36" s="205"/>
      <c r="M36" s="30"/>
      <c r="N36" s="30"/>
      <c r="O36" s="30"/>
      <c r="P36" s="30"/>
      <c r="Q36" s="30"/>
      <c r="R36" s="30"/>
      <c r="S36" s="30"/>
      <c r="T36" s="30"/>
    </row>
    <row r="37" spans="1:20" ht="15.75">
      <c r="E37" s="220" t="s">
        <v>137</v>
      </c>
      <c r="F37" s="221"/>
      <c r="G37" s="221" t="s">
        <v>141</v>
      </c>
      <c r="H37" s="221"/>
      <c r="I37" s="222"/>
      <c r="K37" s="477"/>
      <c r="O37" s="220" t="s">
        <v>137</v>
      </c>
      <c r="P37" s="221"/>
      <c r="Q37" s="221" t="s">
        <v>141</v>
      </c>
      <c r="R37" s="221"/>
      <c r="S37" s="222"/>
    </row>
    <row r="38" spans="1:20">
      <c r="K38" s="477"/>
    </row>
    <row r="39" spans="1:20">
      <c r="K39" s="477"/>
    </row>
    <row r="40" spans="1:20" ht="15.75">
      <c r="D40" s="647" t="s">
        <v>139</v>
      </c>
      <c r="E40" s="632"/>
      <c r="F40" s="632"/>
      <c r="G40" s="632"/>
      <c r="H40" s="632"/>
      <c r="I40" s="632"/>
      <c r="J40" s="648"/>
      <c r="K40" s="477"/>
      <c r="N40" s="647" t="s">
        <v>139</v>
      </c>
      <c r="O40" s="632"/>
      <c r="P40" s="632"/>
      <c r="Q40" s="632"/>
      <c r="R40" s="632"/>
      <c r="S40" s="632"/>
      <c r="T40" s="648"/>
    </row>
    <row r="41" spans="1:20" ht="15.75">
      <c r="D41" s="649" t="s">
        <v>115</v>
      </c>
      <c r="E41" s="649"/>
      <c r="F41" s="649"/>
      <c r="G41" s="649"/>
      <c r="H41" s="649"/>
      <c r="I41" s="649"/>
      <c r="J41" s="649"/>
      <c r="K41" s="477"/>
      <c r="N41" s="649" t="s">
        <v>115</v>
      </c>
      <c r="O41" s="649"/>
      <c r="P41" s="649"/>
      <c r="Q41" s="649"/>
      <c r="R41" s="649"/>
      <c r="S41" s="649"/>
      <c r="T41" s="649"/>
    </row>
    <row r="42" spans="1:20" ht="15.75">
      <c r="D42" s="250">
        <v>0</v>
      </c>
      <c r="E42" s="250">
        <v>1</v>
      </c>
      <c r="F42" s="250">
        <v>2</v>
      </c>
      <c r="G42" s="250">
        <v>3</v>
      </c>
      <c r="H42" s="250">
        <v>4</v>
      </c>
      <c r="I42" s="251" t="s">
        <v>150</v>
      </c>
      <c r="J42" s="250" t="s">
        <v>156</v>
      </c>
      <c r="K42" s="477"/>
      <c r="N42" s="250">
        <v>0</v>
      </c>
      <c r="O42" s="250">
        <v>1</v>
      </c>
      <c r="P42" s="250">
        <v>2</v>
      </c>
      <c r="Q42" s="250">
        <v>3</v>
      </c>
      <c r="R42" s="250">
        <v>4</v>
      </c>
      <c r="S42" s="251" t="s">
        <v>150</v>
      </c>
      <c r="T42" s="250" t="s">
        <v>156</v>
      </c>
    </row>
    <row r="43" spans="1:20" ht="29.45" customHeight="1">
      <c r="B43" s="247" t="s">
        <v>144</v>
      </c>
      <c r="C43" s="248">
        <v>0.5</v>
      </c>
      <c r="D43" s="370"/>
      <c r="E43" s="370"/>
      <c r="F43" s="370"/>
      <c r="G43" s="370"/>
      <c r="H43" s="370"/>
      <c r="I43" s="370"/>
      <c r="J43" s="157">
        <f>SUM(D43:I43)</f>
        <v>0</v>
      </c>
      <c r="K43" s="477"/>
      <c r="L43" s="247" t="s">
        <v>144</v>
      </c>
      <c r="M43" s="248">
        <v>0.5</v>
      </c>
      <c r="N43" s="157">
        <f>+'Reference Data 2'!I9</f>
        <v>0</v>
      </c>
      <c r="O43" s="157">
        <f>+'Reference Data 2'!I11</f>
        <v>0</v>
      </c>
      <c r="P43" s="157">
        <f>+'Reference Data 2'!I13</f>
        <v>0</v>
      </c>
      <c r="Q43" s="157">
        <f>+'Reference Data 2'!I15</f>
        <v>0</v>
      </c>
      <c r="R43" s="157">
        <f>+'Reference Data 2'!I17</f>
        <v>0</v>
      </c>
      <c r="S43" s="157">
        <v>0</v>
      </c>
      <c r="T43" s="157">
        <f>SUM(N43:S43)</f>
        <v>0</v>
      </c>
    </row>
    <row r="44" spans="1:20" ht="27.6" customHeight="1">
      <c r="B44" s="247" t="s">
        <v>140</v>
      </c>
      <c r="C44" s="248"/>
      <c r="D44" s="375"/>
      <c r="E44" s="375"/>
      <c r="F44" s="375"/>
      <c r="G44" s="375"/>
      <c r="H44" s="375"/>
      <c r="I44" s="375"/>
      <c r="J44" s="264"/>
      <c r="K44" s="477"/>
      <c r="L44" s="247" t="s">
        <v>140</v>
      </c>
      <c r="M44" s="248"/>
      <c r="N44" s="264"/>
      <c r="O44" s="264"/>
      <c r="P44" s="264"/>
      <c r="Q44" s="264"/>
      <c r="R44" s="264"/>
      <c r="S44" s="264"/>
      <c r="T44" s="264"/>
    </row>
    <row r="45" spans="1:20" ht="28.9" customHeight="1">
      <c r="B45" s="247" t="s">
        <v>145</v>
      </c>
      <c r="C45" s="248">
        <v>0.65</v>
      </c>
      <c r="D45" s="370"/>
      <c r="E45" s="370"/>
      <c r="F45" s="370"/>
      <c r="G45" s="370"/>
      <c r="H45" s="370"/>
      <c r="I45" s="370"/>
      <c r="J45" s="157">
        <f>SUM(D45:I45)</f>
        <v>0</v>
      </c>
      <c r="K45" s="477"/>
      <c r="L45" s="247" t="s">
        <v>145</v>
      </c>
      <c r="M45" s="249">
        <v>0.65</v>
      </c>
      <c r="N45" s="231">
        <f>+'Reference Data 2'!I10</f>
        <v>0</v>
      </c>
      <c r="O45" s="231">
        <f>+'Reference Data 2'!I12</f>
        <v>0</v>
      </c>
      <c r="P45" s="231">
        <f>+'Reference Data 2'!I14</f>
        <v>0</v>
      </c>
      <c r="Q45" s="231">
        <f>+'Reference Data 2'!I16</f>
        <v>0</v>
      </c>
      <c r="R45" s="231">
        <f>+'Reference Data 2'!I18</f>
        <v>0</v>
      </c>
      <c r="S45" s="231">
        <v>0</v>
      </c>
      <c r="T45" s="157">
        <f>SUM(N45:S45)</f>
        <v>0</v>
      </c>
    </row>
    <row r="46" spans="1:20" ht="28.9" customHeight="1">
      <c r="B46" s="207"/>
      <c r="C46" s="232" t="s">
        <v>156</v>
      </c>
      <c r="D46" s="233">
        <f t="shared" ref="D46:I46" si="4">SUM(D43:D45)</f>
        <v>0</v>
      </c>
      <c r="E46" s="233">
        <f t="shared" si="4"/>
        <v>0</v>
      </c>
      <c r="F46" s="233">
        <f t="shared" si="4"/>
        <v>0</v>
      </c>
      <c r="G46" s="233">
        <f t="shared" si="4"/>
        <v>0</v>
      </c>
      <c r="H46" s="233">
        <f t="shared" si="4"/>
        <v>0</v>
      </c>
      <c r="I46" s="233">
        <f t="shared" si="4"/>
        <v>0</v>
      </c>
      <c r="J46" s="231">
        <f>SUM(D46:I46)</f>
        <v>0</v>
      </c>
      <c r="K46" s="477"/>
      <c r="L46" s="207"/>
      <c r="M46" s="232" t="s">
        <v>156</v>
      </c>
      <c r="N46" s="233">
        <f t="shared" ref="N46:S46" si="5">SUM(N43:N45)</f>
        <v>0</v>
      </c>
      <c r="O46" s="233">
        <f t="shared" si="5"/>
        <v>0</v>
      </c>
      <c r="P46" s="233">
        <f t="shared" si="5"/>
        <v>0</v>
      </c>
      <c r="Q46" s="233">
        <f t="shared" si="5"/>
        <v>0</v>
      </c>
      <c r="R46" s="233">
        <f t="shared" si="5"/>
        <v>0</v>
      </c>
      <c r="S46" s="233">
        <f t="shared" si="5"/>
        <v>0</v>
      </c>
      <c r="T46" s="231">
        <f>SUM(N46:S46)</f>
        <v>0</v>
      </c>
    </row>
    <row r="47" spans="1:20" ht="28.9" customHeight="1">
      <c r="B47" s="207"/>
      <c r="C47" s="206"/>
      <c r="D47" s="202"/>
      <c r="E47" s="202"/>
      <c r="F47" s="202"/>
      <c r="G47" s="202"/>
      <c r="H47" s="202"/>
      <c r="I47" s="202"/>
      <c r="J47" s="210">
        <f>+J45+J43</f>
        <v>0</v>
      </c>
      <c r="K47" s="477"/>
      <c r="L47" s="4"/>
      <c r="M47" s="4"/>
      <c r="N47" s="4"/>
      <c r="O47" s="4"/>
      <c r="P47" s="4"/>
      <c r="Q47" s="4"/>
      <c r="R47" s="4"/>
      <c r="S47" s="4"/>
      <c r="T47" s="210">
        <f>+T45+T43</f>
        <v>0</v>
      </c>
    </row>
    <row r="48" spans="1:20">
      <c r="K48" s="477"/>
    </row>
    <row r="49" spans="1:20" ht="15.75" thickBot="1">
      <c r="A49" s="225"/>
      <c r="B49" s="225"/>
      <c r="C49" s="225"/>
      <c r="D49" s="225"/>
      <c r="E49" s="225"/>
      <c r="F49" s="225"/>
      <c r="G49" s="225"/>
      <c r="H49" s="225"/>
      <c r="I49" s="225"/>
      <c r="J49" s="225"/>
      <c r="K49" s="478"/>
      <c r="L49" s="225"/>
      <c r="M49" s="225"/>
      <c r="N49" s="225"/>
      <c r="O49" s="225"/>
      <c r="P49" s="225"/>
      <c r="Q49" s="225"/>
      <c r="R49" s="225"/>
      <c r="S49" s="225"/>
      <c r="T49" s="225"/>
    </row>
    <row r="50" spans="1:20">
      <c r="K50" s="477"/>
    </row>
    <row r="51" spans="1:20" ht="21">
      <c r="E51" s="650" t="s">
        <v>151</v>
      </c>
      <c r="F51" s="651"/>
      <c r="G51" s="651"/>
      <c r="H51" s="651"/>
      <c r="I51" s="652"/>
      <c r="K51" s="477"/>
      <c r="O51" s="653" t="s">
        <v>136</v>
      </c>
      <c r="P51" s="654"/>
      <c r="Q51" s="654"/>
      <c r="R51" s="654"/>
      <c r="S51" s="655"/>
    </row>
    <row r="52" spans="1:20">
      <c r="K52" s="477"/>
    </row>
    <row r="53" spans="1:20" ht="19.899999999999999" customHeight="1">
      <c r="E53" s="223" t="s">
        <v>137</v>
      </c>
      <c r="F53" s="642" t="s">
        <v>142</v>
      </c>
      <c r="G53" s="643"/>
      <c r="H53" s="643"/>
      <c r="I53" s="376"/>
      <c r="J53" s="662" t="s">
        <v>171</v>
      </c>
      <c r="K53" s="477"/>
      <c r="M53" s="155"/>
      <c r="O53" s="223" t="s">
        <v>137</v>
      </c>
      <c r="P53" s="642" t="s">
        <v>142</v>
      </c>
      <c r="Q53" s="643"/>
      <c r="R53" s="643"/>
      <c r="S53" s="266">
        <f>+I53</f>
        <v>0</v>
      </c>
    </row>
    <row r="54" spans="1:20" ht="19.899999999999999" customHeight="1">
      <c r="E54" s="224"/>
      <c r="F54" s="642" t="s">
        <v>143</v>
      </c>
      <c r="G54" s="643"/>
      <c r="H54" s="643"/>
      <c r="I54" s="376"/>
      <c r="J54" s="662"/>
      <c r="K54" s="477"/>
      <c r="O54" s="224"/>
      <c r="P54" s="642" t="s">
        <v>143</v>
      </c>
      <c r="Q54" s="643"/>
      <c r="R54" s="643"/>
      <c r="S54" s="266">
        <f>+I54</f>
        <v>0</v>
      </c>
    </row>
    <row r="55" spans="1:20">
      <c r="J55" s="265"/>
      <c r="K55" s="477"/>
    </row>
    <row r="56" spans="1:20" ht="15.75">
      <c r="D56" s="638" t="s">
        <v>139</v>
      </c>
      <c r="E56" s="638"/>
      <c r="F56" s="638"/>
      <c r="G56" s="638"/>
      <c r="H56" s="638"/>
      <c r="I56" s="638"/>
      <c r="J56" s="638"/>
      <c r="K56" s="477"/>
      <c r="N56" s="639" t="s">
        <v>139</v>
      </c>
      <c r="O56" s="640"/>
      <c r="P56" s="640"/>
      <c r="Q56" s="640"/>
      <c r="R56" s="640"/>
      <c r="S56" s="640"/>
      <c r="T56" s="641"/>
    </row>
    <row r="57" spans="1:20" ht="15.75">
      <c r="D57" s="638" t="s">
        <v>115</v>
      </c>
      <c r="E57" s="638"/>
      <c r="F57" s="638"/>
      <c r="G57" s="638"/>
      <c r="H57" s="638"/>
      <c r="I57" s="638"/>
      <c r="J57" s="638"/>
      <c r="K57" s="477"/>
      <c r="N57" s="638" t="s">
        <v>115</v>
      </c>
      <c r="O57" s="638"/>
      <c r="P57" s="638"/>
      <c r="Q57" s="638"/>
      <c r="R57" s="638"/>
      <c r="S57" s="638"/>
      <c r="T57" s="638"/>
    </row>
    <row r="58" spans="1:20" ht="15.75">
      <c r="D58" s="156">
        <v>0</v>
      </c>
      <c r="E58" s="156">
        <v>1</v>
      </c>
      <c r="F58" s="156">
        <v>2</v>
      </c>
      <c r="G58" s="156">
        <v>3</v>
      </c>
      <c r="H58" s="156">
        <v>4</v>
      </c>
      <c r="I58" s="230" t="s">
        <v>150</v>
      </c>
      <c r="J58" s="60" t="s">
        <v>156</v>
      </c>
      <c r="K58" s="477"/>
      <c r="N58" s="156">
        <v>0</v>
      </c>
      <c r="O58" s="156">
        <v>1</v>
      </c>
      <c r="P58" s="156">
        <v>2</v>
      </c>
      <c r="Q58" s="156">
        <v>3</v>
      </c>
      <c r="R58" s="156">
        <v>4</v>
      </c>
      <c r="S58" s="230" t="s">
        <v>150</v>
      </c>
      <c r="T58" s="60" t="s">
        <v>156</v>
      </c>
    </row>
    <row r="59" spans="1:20" ht="15.75">
      <c r="B59" s="637" t="s">
        <v>140</v>
      </c>
      <c r="C59" s="244">
        <v>0.15</v>
      </c>
      <c r="D59" s="370"/>
      <c r="E59" s="370"/>
      <c r="F59" s="370"/>
      <c r="G59" s="370"/>
      <c r="H59" s="370"/>
      <c r="I59" s="370"/>
      <c r="J59" s="210">
        <f t="shared" ref="J59:J70" si="6">SUM(D59:I59)</f>
        <v>0</v>
      </c>
      <c r="K59" s="477"/>
      <c r="L59" s="637" t="s">
        <v>140</v>
      </c>
      <c r="M59" s="244">
        <v>0.15</v>
      </c>
      <c r="N59" s="157">
        <f>+'Reference Data 2'!F9</f>
        <v>0</v>
      </c>
      <c r="O59" s="157">
        <f>+'Reference Data 2'!F22</f>
        <v>0</v>
      </c>
      <c r="P59" s="157">
        <f>+'Reference Data 2'!F35</f>
        <v>0</v>
      </c>
      <c r="Q59" s="157">
        <f>+'Reference Data 2'!F48</f>
        <v>0</v>
      </c>
      <c r="R59" s="157">
        <f>+'Reference Data 2'!F61</f>
        <v>0</v>
      </c>
      <c r="S59" s="157">
        <v>0</v>
      </c>
      <c r="T59" s="210">
        <f t="shared" ref="T59:T70" si="7">SUM(N59:S59)</f>
        <v>0</v>
      </c>
    </row>
    <row r="60" spans="1:20" ht="15.75">
      <c r="B60" s="637"/>
      <c r="C60" s="244">
        <v>0.2</v>
      </c>
      <c r="D60" s="370"/>
      <c r="E60" s="370"/>
      <c r="F60" s="370"/>
      <c r="G60" s="370"/>
      <c r="H60" s="370"/>
      <c r="I60" s="370"/>
      <c r="J60" s="210">
        <f t="shared" si="6"/>
        <v>0</v>
      </c>
      <c r="K60" s="477"/>
      <c r="L60" s="637"/>
      <c r="M60" s="244">
        <v>0.2</v>
      </c>
      <c r="N60" s="157">
        <f>+'Reference Data 2'!F10</f>
        <v>0</v>
      </c>
      <c r="O60" s="157">
        <f>+'Reference Data 2'!F23</f>
        <v>0</v>
      </c>
      <c r="P60" s="157">
        <f>+'Reference Data 2'!F36</f>
        <v>0</v>
      </c>
      <c r="Q60" s="157">
        <f>+'Reference Data 2'!F49</f>
        <v>0</v>
      </c>
      <c r="R60" s="157">
        <f>+'Reference Data 2'!F62</f>
        <v>0</v>
      </c>
      <c r="S60" s="157">
        <v>0</v>
      </c>
      <c r="T60" s="210">
        <f t="shared" si="7"/>
        <v>0</v>
      </c>
    </row>
    <row r="61" spans="1:20" ht="15.75">
      <c r="B61" s="637"/>
      <c r="C61" s="244">
        <v>0.25</v>
      </c>
      <c r="D61" s="370"/>
      <c r="E61" s="370"/>
      <c r="F61" s="370"/>
      <c r="G61" s="370"/>
      <c r="H61" s="370"/>
      <c r="I61" s="370"/>
      <c r="J61" s="210">
        <f t="shared" si="6"/>
        <v>0</v>
      </c>
      <c r="K61" s="477"/>
      <c r="L61" s="637"/>
      <c r="M61" s="244">
        <v>0.25</v>
      </c>
      <c r="N61" s="157">
        <f>+'Reference Data 2'!F11</f>
        <v>0</v>
      </c>
      <c r="O61" s="157">
        <f>+'Reference Data 2'!F24</f>
        <v>0</v>
      </c>
      <c r="P61" s="157">
        <f>+'Reference Data 2'!F37</f>
        <v>0</v>
      </c>
      <c r="Q61" s="157">
        <f>+'Reference Data 2'!F50</f>
        <v>0</v>
      </c>
      <c r="R61" s="157">
        <f>+'Reference Data 2'!F63</f>
        <v>0</v>
      </c>
      <c r="S61" s="157">
        <v>0</v>
      </c>
      <c r="T61" s="210">
        <f t="shared" si="7"/>
        <v>0</v>
      </c>
    </row>
    <row r="62" spans="1:20" ht="15.75">
      <c r="B62" s="637"/>
      <c r="C62" s="244">
        <v>0.3</v>
      </c>
      <c r="D62" s="370"/>
      <c r="E62" s="370"/>
      <c r="F62" s="370"/>
      <c r="G62" s="370"/>
      <c r="H62" s="370"/>
      <c r="I62" s="370"/>
      <c r="J62" s="210">
        <f t="shared" si="6"/>
        <v>0</v>
      </c>
      <c r="K62" s="477"/>
      <c r="L62" s="637"/>
      <c r="M62" s="244">
        <v>0.3</v>
      </c>
      <c r="N62" s="157">
        <f>+'Reference Data 2'!F12</f>
        <v>0</v>
      </c>
      <c r="O62" s="157">
        <f>+'Reference Data 2'!F25</f>
        <v>0</v>
      </c>
      <c r="P62" s="157">
        <f>+'Reference Data 2'!F38</f>
        <v>0</v>
      </c>
      <c r="Q62" s="157">
        <f>+'Reference Data 2'!F51</f>
        <v>0</v>
      </c>
      <c r="R62" s="157">
        <f>+'Reference Data 2'!F64</f>
        <v>0</v>
      </c>
      <c r="S62" s="157">
        <v>0</v>
      </c>
      <c r="T62" s="210">
        <f t="shared" si="7"/>
        <v>0</v>
      </c>
    </row>
    <row r="63" spans="1:20" ht="15.75">
      <c r="B63" s="637"/>
      <c r="C63" s="244">
        <v>0.35</v>
      </c>
      <c r="D63" s="370"/>
      <c r="E63" s="370"/>
      <c r="F63" s="370"/>
      <c r="G63" s="370"/>
      <c r="H63" s="370"/>
      <c r="I63" s="370"/>
      <c r="J63" s="210">
        <f t="shared" si="6"/>
        <v>0</v>
      </c>
      <c r="K63" s="477"/>
      <c r="L63" s="637"/>
      <c r="M63" s="244">
        <v>0.35</v>
      </c>
      <c r="N63" s="157">
        <f>+'Reference Data 2'!F13</f>
        <v>0</v>
      </c>
      <c r="O63" s="157">
        <f>+'Reference Data 2'!F26</f>
        <v>0</v>
      </c>
      <c r="P63" s="157">
        <f>+'Reference Data 2'!F39</f>
        <v>0</v>
      </c>
      <c r="Q63" s="157">
        <f>+'Reference Data 2'!F52</f>
        <v>0</v>
      </c>
      <c r="R63" s="157">
        <f>+'Reference Data 2'!F65</f>
        <v>0</v>
      </c>
      <c r="S63" s="157">
        <v>0</v>
      </c>
      <c r="T63" s="210">
        <f t="shared" si="7"/>
        <v>0</v>
      </c>
    </row>
    <row r="64" spans="1:20" ht="15.75">
      <c r="B64" s="637"/>
      <c r="C64" s="244">
        <v>0.4</v>
      </c>
      <c r="D64" s="370"/>
      <c r="E64" s="370"/>
      <c r="F64" s="370"/>
      <c r="G64" s="370"/>
      <c r="H64" s="370"/>
      <c r="I64" s="370"/>
      <c r="J64" s="210">
        <f t="shared" si="6"/>
        <v>0</v>
      </c>
      <c r="K64" s="477"/>
      <c r="L64" s="637"/>
      <c r="M64" s="244">
        <v>0.4</v>
      </c>
      <c r="N64" s="157">
        <f>+'Reference Data 2'!F14</f>
        <v>0</v>
      </c>
      <c r="O64" s="157">
        <f>+'Reference Data 2'!F27</f>
        <v>0</v>
      </c>
      <c r="P64" s="157">
        <f>+'Reference Data 2'!F40</f>
        <v>0</v>
      </c>
      <c r="Q64" s="157">
        <f>+'Reference Data 2'!F53</f>
        <v>0</v>
      </c>
      <c r="R64" s="157">
        <f>+'Reference Data 2'!F66</f>
        <v>0</v>
      </c>
      <c r="S64" s="157">
        <v>0</v>
      </c>
      <c r="T64" s="210">
        <f t="shared" si="7"/>
        <v>0</v>
      </c>
    </row>
    <row r="65" spans="2:20" ht="15.75">
      <c r="B65" s="637"/>
      <c r="C65" s="244">
        <v>0.45</v>
      </c>
      <c r="D65" s="370"/>
      <c r="E65" s="370"/>
      <c r="F65" s="370"/>
      <c r="G65" s="370"/>
      <c r="H65" s="370"/>
      <c r="I65" s="370"/>
      <c r="J65" s="210">
        <f t="shared" si="6"/>
        <v>0</v>
      </c>
      <c r="K65" s="477"/>
      <c r="L65" s="637"/>
      <c r="M65" s="244">
        <v>0.45</v>
      </c>
      <c r="N65" s="157">
        <f>+'Reference Data 2'!F15</f>
        <v>0</v>
      </c>
      <c r="O65" s="157">
        <f>+'Reference Data 2'!F28</f>
        <v>0</v>
      </c>
      <c r="P65" s="157">
        <f>+'Reference Data 2'!F41</f>
        <v>0</v>
      </c>
      <c r="Q65" s="157">
        <f>+'Reference Data 2'!F54</f>
        <v>0</v>
      </c>
      <c r="R65" s="157">
        <f>+'Reference Data 2'!F67</f>
        <v>0</v>
      </c>
      <c r="S65" s="157">
        <v>0</v>
      </c>
      <c r="T65" s="210">
        <f t="shared" si="7"/>
        <v>0</v>
      </c>
    </row>
    <row r="66" spans="2:20" ht="15.75">
      <c r="B66" s="637"/>
      <c r="C66" s="244">
        <v>0.5</v>
      </c>
      <c r="D66" s="370"/>
      <c r="E66" s="370"/>
      <c r="F66" s="370"/>
      <c r="G66" s="370"/>
      <c r="H66" s="370"/>
      <c r="I66" s="370"/>
      <c r="J66" s="210">
        <f t="shared" si="6"/>
        <v>0</v>
      </c>
      <c r="K66" s="477"/>
      <c r="L66" s="637"/>
      <c r="M66" s="244">
        <v>0.5</v>
      </c>
      <c r="N66" s="157">
        <f>+'Reference Data 2'!F16</f>
        <v>0</v>
      </c>
      <c r="O66" s="157">
        <f>+'Reference Data 2'!F29</f>
        <v>0</v>
      </c>
      <c r="P66" s="157">
        <f>+'Reference Data 2'!F42</f>
        <v>0</v>
      </c>
      <c r="Q66" s="157">
        <f>+'Reference Data 2'!F55</f>
        <v>0</v>
      </c>
      <c r="R66" s="157">
        <f>+'Reference Data 2'!F68</f>
        <v>0</v>
      </c>
      <c r="S66" s="157">
        <v>0</v>
      </c>
      <c r="T66" s="210">
        <f t="shared" si="7"/>
        <v>0</v>
      </c>
    </row>
    <row r="67" spans="2:20" ht="15.75">
      <c r="B67" s="637"/>
      <c r="C67" s="244">
        <v>0.55000000000000004</v>
      </c>
      <c r="D67" s="370"/>
      <c r="E67" s="370"/>
      <c r="F67" s="370"/>
      <c r="G67" s="370"/>
      <c r="H67" s="370"/>
      <c r="I67" s="370"/>
      <c r="J67" s="210">
        <f t="shared" si="6"/>
        <v>0</v>
      </c>
      <c r="K67" s="477"/>
      <c r="L67" s="637"/>
      <c r="M67" s="244">
        <v>0.55000000000000004</v>
      </c>
      <c r="N67" s="157">
        <f>+'Reference Data 2'!F17</f>
        <v>0</v>
      </c>
      <c r="O67" s="157">
        <f>+'Reference Data 2'!F30</f>
        <v>0</v>
      </c>
      <c r="P67" s="157">
        <f>+'Reference Data 2'!F43</f>
        <v>0</v>
      </c>
      <c r="Q67" s="157">
        <f>+'Reference Data 2'!F56</f>
        <v>0</v>
      </c>
      <c r="R67" s="157">
        <f>+'Reference Data 2'!F69</f>
        <v>0</v>
      </c>
      <c r="S67" s="157">
        <v>0</v>
      </c>
      <c r="T67" s="210">
        <f t="shared" si="7"/>
        <v>0</v>
      </c>
    </row>
    <row r="68" spans="2:20" ht="15.75">
      <c r="B68" s="637"/>
      <c r="C68" s="244">
        <v>0.6</v>
      </c>
      <c r="D68" s="370"/>
      <c r="E68" s="370"/>
      <c r="F68" s="370"/>
      <c r="G68" s="370"/>
      <c r="H68" s="370"/>
      <c r="I68" s="370"/>
      <c r="J68" s="210">
        <f t="shared" si="6"/>
        <v>0</v>
      </c>
      <c r="K68" s="477"/>
      <c r="L68" s="637"/>
      <c r="M68" s="244">
        <v>0.6</v>
      </c>
      <c r="N68" s="157">
        <f>+'Reference Data 2'!F18</f>
        <v>0</v>
      </c>
      <c r="O68" s="157">
        <f>+'Reference Data 2'!F31</f>
        <v>0</v>
      </c>
      <c r="P68" s="157">
        <f>+'Reference Data 2'!F44</f>
        <v>0</v>
      </c>
      <c r="Q68" s="157">
        <f>+'Reference Data 2'!F57</f>
        <v>0</v>
      </c>
      <c r="R68" s="157">
        <f>+'Reference Data 2'!F70</f>
        <v>0</v>
      </c>
      <c r="S68" s="157">
        <v>0</v>
      </c>
      <c r="T68" s="210">
        <f t="shared" si="7"/>
        <v>0</v>
      </c>
    </row>
    <row r="69" spans="2:20" ht="15.75">
      <c r="B69" s="637"/>
      <c r="C69" s="244">
        <v>0.8</v>
      </c>
      <c r="D69" s="370"/>
      <c r="E69" s="370"/>
      <c r="F69" s="370"/>
      <c r="G69" s="370"/>
      <c r="H69" s="370"/>
      <c r="I69" s="370"/>
      <c r="J69" s="210">
        <f t="shared" si="6"/>
        <v>0</v>
      </c>
      <c r="K69" s="477"/>
      <c r="L69" s="637"/>
      <c r="M69" s="244">
        <v>0.8</v>
      </c>
      <c r="N69" s="157">
        <f>+'Reference Data 2'!F19</f>
        <v>0</v>
      </c>
      <c r="O69" s="157">
        <f>+'Reference Data 2'!F32</f>
        <v>0</v>
      </c>
      <c r="P69" s="157">
        <f>+'Reference Data 2'!F45</f>
        <v>0</v>
      </c>
      <c r="Q69" s="157">
        <f>+'Reference Data 2'!F58</f>
        <v>0</v>
      </c>
      <c r="R69" s="157">
        <f>+'Reference Data 2'!F71</f>
        <v>0</v>
      </c>
      <c r="S69" s="157">
        <v>0</v>
      </c>
      <c r="T69" s="210">
        <f t="shared" si="7"/>
        <v>0</v>
      </c>
    </row>
    <row r="70" spans="2:20" ht="15.75">
      <c r="B70" s="637"/>
      <c r="C70" s="267" t="s">
        <v>154</v>
      </c>
      <c r="D70" s="370"/>
      <c r="E70" s="370"/>
      <c r="F70" s="370"/>
      <c r="G70" s="370"/>
      <c r="H70" s="370"/>
      <c r="I70" s="370"/>
      <c r="J70" s="210">
        <f t="shared" si="6"/>
        <v>0</v>
      </c>
      <c r="K70" s="477"/>
      <c r="L70" s="637"/>
      <c r="M70" s="267" t="s">
        <v>154</v>
      </c>
      <c r="N70" s="157">
        <v>0</v>
      </c>
      <c r="O70" s="157">
        <v>0</v>
      </c>
      <c r="P70" s="157">
        <v>0</v>
      </c>
      <c r="Q70" s="157">
        <v>0</v>
      </c>
      <c r="R70" s="157">
        <v>0</v>
      </c>
      <c r="S70" s="157">
        <v>0</v>
      </c>
      <c r="T70" s="210">
        <f t="shared" si="7"/>
        <v>0</v>
      </c>
    </row>
    <row r="71" spans="2:20" ht="15.75">
      <c r="C71" s="240" t="s">
        <v>156</v>
      </c>
      <c r="D71" s="208">
        <f t="shared" ref="D71:I71" si="8">SUM(D59:D69)</f>
        <v>0</v>
      </c>
      <c r="E71" s="208">
        <f t="shared" si="8"/>
        <v>0</v>
      </c>
      <c r="F71" s="208">
        <f t="shared" si="8"/>
        <v>0</v>
      </c>
      <c r="G71" s="208">
        <f t="shared" si="8"/>
        <v>0</v>
      </c>
      <c r="H71" s="208">
        <f t="shared" si="8"/>
        <v>0</v>
      </c>
      <c r="I71" s="209">
        <f t="shared" si="8"/>
        <v>0</v>
      </c>
      <c r="J71" s="208">
        <f>SUM(J59:J70)</f>
        <v>0</v>
      </c>
      <c r="K71" s="477"/>
      <c r="M71" s="240" t="s">
        <v>156</v>
      </c>
      <c r="N71" s="208">
        <f t="shared" ref="N71:S71" si="9">SUM(N59:N69)</f>
        <v>0</v>
      </c>
      <c r="O71" s="208">
        <f t="shared" si="9"/>
        <v>0</v>
      </c>
      <c r="P71" s="208">
        <f t="shared" si="9"/>
        <v>0</v>
      </c>
      <c r="Q71" s="208">
        <f t="shared" si="9"/>
        <v>0</v>
      </c>
      <c r="R71" s="208">
        <f t="shared" si="9"/>
        <v>0</v>
      </c>
      <c r="S71" s="209">
        <f t="shared" si="9"/>
        <v>0</v>
      </c>
      <c r="T71" s="208">
        <f>SUM(T59:T70)</f>
        <v>0</v>
      </c>
    </row>
    <row r="72" spans="2:20">
      <c r="J72" s="210">
        <f>SUM(D71:I71)</f>
        <v>0</v>
      </c>
      <c r="K72" s="477"/>
      <c r="T72" s="210">
        <f>SUM(N71:S71)</f>
        <v>0</v>
      </c>
    </row>
    <row r="73" spans="2:20" ht="15.75">
      <c r="B73" s="151"/>
      <c r="C73" s="201"/>
      <c r="D73" s="151"/>
      <c r="E73" s="151"/>
      <c r="F73" s="151"/>
      <c r="G73" s="151"/>
      <c r="H73" s="151"/>
      <c r="I73" s="151"/>
      <c r="J73" s="151"/>
      <c r="K73" s="151"/>
      <c r="L73" s="151"/>
      <c r="M73" s="201"/>
      <c r="N73" s="151"/>
      <c r="O73" s="151"/>
      <c r="P73" s="151"/>
      <c r="Q73" s="151"/>
      <c r="R73" s="151"/>
      <c r="S73" s="151"/>
      <c r="T73" s="151"/>
    </row>
    <row r="74" spans="2:20">
      <c r="B74" s="151"/>
      <c r="C74" s="151"/>
      <c r="D74" s="151"/>
      <c r="E74" s="151"/>
      <c r="F74" s="151"/>
      <c r="G74" s="151"/>
      <c r="H74" s="151"/>
      <c r="I74" s="151"/>
      <c r="J74" s="151"/>
      <c r="K74" s="151"/>
      <c r="L74" s="151"/>
      <c r="M74" s="151"/>
      <c r="N74" s="151"/>
      <c r="O74" s="151"/>
      <c r="P74" s="151"/>
      <c r="Q74" s="151"/>
      <c r="R74" s="151"/>
      <c r="S74" s="151"/>
      <c r="T74" s="151"/>
    </row>
    <row r="75" spans="2:20">
      <c r="B75" s="151"/>
      <c r="C75" s="151"/>
      <c r="D75" s="151"/>
      <c r="E75" s="151"/>
      <c r="F75" s="151"/>
      <c r="G75" s="151"/>
      <c r="H75" s="151"/>
      <c r="I75" s="151"/>
      <c r="J75" s="151"/>
      <c r="K75" s="151"/>
      <c r="L75" s="151"/>
      <c r="M75" s="151"/>
      <c r="N75" s="151"/>
      <c r="O75" s="151"/>
      <c r="P75" s="151"/>
      <c r="Q75" s="151"/>
      <c r="R75" s="151"/>
      <c r="S75" s="151"/>
      <c r="T75" s="151"/>
    </row>
    <row r="76" spans="2:20" ht="15.75">
      <c r="B76" s="151"/>
      <c r="C76" s="151"/>
      <c r="D76" s="543"/>
      <c r="E76" s="543"/>
      <c r="F76" s="543"/>
      <c r="G76" s="543"/>
      <c r="H76" s="543"/>
      <c r="I76" s="543"/>
      <c r="J76" s="543"/>
      <c r="K76" s="151"/>
      <c r="L76" s="151"/>
      <c r="M76" s="151"/>
      <c r="N76" s="543"/>
      <c r="O76" s="543"/>
      <c r="P76" s="543"/>
      <c r="Q76" s="543"/>
      <c r="R76" s="543"/>
      <c r="S76" s="543"/>
      <c r="T76" s="543"/>
    </row>
    <row r="77" spans="2:20" ht="15.75">
      <c r="B77" s="151"/>
      <c r="C77" s="151"/>
      <c r="D77" s="543"/>
      <c r="E77" s="543"/>
      <c r="F77" s="543"/>
      <c r="G77" s="543"/>
      <c r="H77" s="543"/>
      <c r="I77" s="543"/>
      <c r="J77" s="543"/>
      <c r="K77" s="151"/>
      <c r="L77" s="151"/>
      <c r="M77" s="151"/>
      <c r="N77" s="543"/>
      <c r="O77" s="543"/>
      <c r="P77" s="543"/>
      <c r="Q77" s="543"/>
      <c r="R77" s="543"/>
      <c r="S77" s="543"/>
      <c r="T77" s="543"/>
    </row>
    <row r="78" spans="2:20" ht="15.75">
      <c r="B78" s="151"/>
      <c r="C78" s="151"/>
      <c r="D78" s="201"/>
      <c r="E78" s="201"/>
      <c r="F78" s="201"/>
      <c r="G78" s="201"/>
      <c r="H78" s="201"/>
      <c r="I78" s="201"/>
      <c r="J78" s="201"/>
      <c r="K78" s="151"/>
      <c r="L78" s="151"/>
      <c r="M78" s="151"/>
      <c r="N78" s="201"/>
      <c r="O78" s="201"/>
      <c r="P78" s="201"/>
      <c r="Q78" s="201"/>
      <c r="R78" s="201"/>
      <c r="S78" s="201"/>
      <c r="T78" s="201"/>
    </row>
    <row r="79" spans="2:20" ht="15.75">
      <c r="B79" s="630"/>
      <c r="C79" s="206"/>
      <c r="D79" s="202"/>
      <c r="E79" s="202"/>
      <c r="F79" s="202"/>
      <c r="G79" s="202"/>
      <c r="H79" s="202"/>
      <c r="I79" s="202"/>
      <c r="J79" s="202"/>
      <c r="K79" s="151"/>
      <c r="L79" s="630"/>
      <c r="M79" s="206"/>
      <c r="N79" s="202"/>
      <c r="O79" s="202"/>
      <c r="P79" s="202"/>
      <c r="Q79" s="202"/>
      <c r="R79" s="202"/>
      <c r="S79" s="202"/>
      <c r="T79" s="202"/>
    </row>
    <row r="80" spans="2:20" ht="15.75">
      <c r="B80" s="630"/>
      <c r="C80" s="206"/>
      <c r="D80" s="202"/>
      <c r="E80" s="202"/>
      <c r="F80" s="202"/>
      <c r="G80" s="202"/>
      <c r="H80" s="202"/>
      <c r="I80" s="202"/>
      <c r="J80" s="202"/>
      <c r="K80" s="151"/>
      <c r="L80" s="630"/>
      <c r="M80" s="206"/>
      <c r="N80" s="202"/>
      <c r="O80" s="202"/>
      <c r="P80" s="202"/>
      <c r="Q80" s="202"/>
      <c r="R80" s="202"/>
      <c r="S80" s="202"/>
      <c r="T80" s="202"/>
    </row>
    <row r="81" spans="2:20" ht="15.75">
      <c r="B81" s="630"/>
      <c r="C81" s="206"/>
      <c r="D81" s="202"/>
      <c r="E81" s="202"/>
      <c r="F81" s="202"/>
      <c r="G81" s="202"/>
      <c r="H81" s="202"/>
      <c r="I81" s="202"/>
      <c r="J81" s="202"/>
      <c r="K81" s="151"/>
      <c r="L81" s="630"/>
      <c r="M81" s="206"/>
      <c r="N81" s="202"/>
      <c r="O81" s="202"/>
      <c r="P81" s="202"/>
      <c r="Q81" s="202"/>
      <c r="R81" s="202"/>
      <c r="S81" s="202"/>
      <c r="T81" s="202"/>
    </row>
    <row r="82" spans="2:20" ht="15.75">
      <c r="B82" s="630"/>
      <c r="C82" s="206"/>
      <c r="D82" s="202"/>
      <c r="E82" s="202"/>
      <c r="F82" s="202"/>
      <c r="G82" s="202"/>
      <c r="H82" s="202"/>
      <c r="I82" s="202"/>
      <c r="J82" s="202"/>
      <c r="K82" s="151"/>
      <c r="L82" s="630"/>
      <c r="M82" s="206"/>
      <c r="N82" s="202"/>
      <c r="O82" s="202"/>
      <c r="P82" s="202"/>
      <c r="Q82" s="202"/>
      <c r="R82" s="202"/>
      <c r="S82" s="202"/>
      <c r="T82" s="202"/>
    </row>
    <row r="83" spans="2:20" ht="15.75">
      <c r="B83" s="630"/>
      <c r="C83" s="206"/>
      <c r="D83" s="202"/>
      <c r="E83" s="202"/>
      <c r="F83" s="202"/>
      <c r="G83" s="202"/>
      <c r="H83" s="202"/>
      <c r="I83" s="202"/>
      <c r="J83" s="202"/>
      <c r="K83" s="151"/>
      <c r="L83" s="630"/>
      <c r="M83" s="206"/>
      <c r="N83" s="202"/>
      <c r="O83" s="202"/>
      <c r="P83" s="202"/>
      <c r="Q83" s="202"/>
      <c r="R83" s="202"/>
      <c r="S83" s="202"/>
      <c r="T83" s="202"/>
    </row>
    <row r="84" spans="2:20" ht="15.75">
      <c r="B84" s="630"/>
      <c r="C84" s="206"/>
      <c r="D84" s="202"/>
      <c r="E84" s="202"/>
      <c r="F84" s="202"/>
      <c r="G84" s="202"/>
      <c r="H84" s="202"/>
      <c r="I84" s="202"/>
      <c r="J84" s="202"/>
      <c r="K84" s="151"/>
      <c r="L84" s="630"/>
      <c r="M84" s="206"/>
      <c r="N84" s="202"/>
      <c r="O84" s="202"/>
      <c r="P84" s="202"/>
      <c r="Q84" s="202"/>
      <c r="R84" s="202"/>
      <c r="S84" s="202"/>
      <c r="T84" s="202"/>
    </row>
    <row r="85" spans="2:20" ht="15.75">
      <c r="B85" s="630"/>
      <c r="C85" s="206"/>
      <c r="D85" s="202"/>
      <c r="E85" s="202"/>
      <c r="F85" s="202"/>
      <c r="G85" s="202"/>
      <c r="H85" s="202"/>
      <c r="I85" s="202"/>
      <c r="J85" s="202"/>
      <c r="K85" s="151"/>
      <c r="L85" s="630"/>
      <c r="M85" s="206"/>
      <c r="N85" s="202"/>
      <c r="O85" s="202"/>
      <c r="P85" s="202"/>
      <c r="Q85" s="202"/>
      <c r="R85" s="202"/>
      <c r="S85" s="202"/>
      <c r="T85" s="202"/>
    </row>
    <row r="86" spans="2:20" ht="15.75">
      <c r="B86" s="630"/>
      <c r="C86" s="206"/>
      <c r="D86" s="202"/>
      <c r="E86" s="202"/>
      <c r="F86" s="202"/>
      <c r="G86" s="202"/>
      <c r="H86" s="202"/>
      <c r="I86" s="202"/>
      <c r="J86" s="202"/>
      <c r="K86" s="151"/>
      <c r="L86" s="630"/>
      <c r="M86" s="206"/>
      <c r="N86" s="202"/>
      <c r="O86" s="202"/>
      <c r="P86" s="202"/>
      <c r="Q86" s="202"/>
      <c r="R86" s="202"/>
      <c r="S86" s="202"/>
      <c r="T86" s="202"/>
    </row>
    <row r="87" spans="2:20" ht="15.75">
      <c r="B87" s="630"/>
      <c r="C87" s="206"/>
      <c r="D87" s="202"/>
      <c r="E87" s="202"/>
      <c r="F87" s="202"/>
      <c r="G87" s="202"/>
      <c r="H87" s="202"/>
      <c r="I87" s="202"/>
      <c r="J87" s="202"/>
      <c r="K87" s="151"/>
      <c r="L87" s="630"/>
      <c r="M87" s="206"/>
      <c r="N87" s="202"/>
      <c r="O87" s="202"/>
      <c r="P87" s="202"/>
      <c r="Q87" s="202"/>
      <c r="R87" s="202"/>
      <c r="S87" s="202"/>
      <c r="T87" s="202"/>
    </row>
    <row r="88" spans="2:20" ht="15.75">
      <c r="B88" s="630"/>
      <c r="C88" s="206"/>
      <c r="D88" s="202"/>
      <c r="E88" s="202"/>
      <c r="F88" s="202"/>
      <c r="G88" s="202"/>
      <c r="H88" s="202"/>
      <c r="I88" s="202"/>
      <c r="J88" s="202"/>
      <c r="K88" s="151"/>
      <c r="L88" s="630"/>
      <c r="M88" s="206"/>
      <c r="N88" s="202"/>
      <c r="O88" s="202"/>
      <c r="P88" s="202"/>
      <c r="Q88" s="202"/>
      <c r="R88" s="202"/>
      <c r="S88" s="202"/>
      <c r="T88" s="202"/>
    </row>
    <row r="89" spans="2:20" ht="15.75">
      <c r="B89" s="630"/>
      <c r="C89" s="206"/>
      <c r="D89" s="202"/>
      <c r="E89" s="202"/>
      <c r="F89" s="202"/>
      <c r="G89" s="202"/>
      <c r="H89" s="202"/>
      <c r="I89" s="202"/>
      <c r="J89" s="202"/>
      <c r="K89" s="151"/>
      <c r="L89" s="630"/>
      <c r="M89" s="206"/>
      <c r="N89" s="202"/>
      <c r="O89" s="202"/>
      <c r="P89" s="202"/>
      <c r="Q89" s="202"/>
      <c r="R89" s="202"/>
      <c r="S89" s="202"/>
      <c r="T89" s="202"/>
    </row>
    <row r="90" spans="2:20" ht="15.75">
      <c r="B90" s="630"/>
      <c r="C90" s="216"/>
      <c r="D90" s="202"/>
      <c r="E90" s="202"/>
      <c r="F90" s="202"/>
      <c r="G90" s="202"/>
      <c r="H90" s="202"/>
      <c r="I90" s="202"/>
      <c r="J90" s="202"/>
      <c r="K90" s="151"/>
      <c r="L90" s="630"/>
      <c r="M90" s="216"/>
      <c r="N90" s="202"/>
      <c r="O90" s="202"/>
      <c r="P90" s="202"/>
      <c r="Q90" s="202"/>
      <c r="R90" s="202"/>
      <c r="S90" s="202"/>
      <c r="T90" s="202"/>
    </row>
    <row r="91" spans="2:20">
      <c r="B91" s="151"/>
      <c r="C91" s="151"/>
      <c r="D91" s="151"/>
      <c r="E91" s="151"/>
      <c r="F91" s="151"/>
      <c r="G91" s="151"/>
      <c r="H91" s="151"/>
      <c r="I91" s="151"/>
      <c r="J91" s="151"/>
      <c r="K91" s="151"/>
      <c r="L91" s="151"/>
      <c r="M91" s="151"/>
      <c r="N91" s="151"/>
      <c r="O91" s="151"/>
      <c r="P91" s="151"/>
      <c r="Q91" s="151"/>
      <c r="R91" s="151"/>
      <c r="S91" s="151"/>
      <c r="T91" s="151"/>
    </row>
    <row r="92" spans="2:20">
      <c r="B92" s="151"/>
      <c r="C92" s="151"/>
      <c r="D92" s="151"/>
      <c r="E92" s="151"/>
      <c r="F92" s="151"/>
      <c r="G92" s="151"/>
      <c r="H92" s="151"/>
      <c r="I92" s="151"/>
      <c r="J92" s="151"/>
      <c r="K92" s="151"/>
      <c r="L92" s="151"/>
      <c r="M92" s="151"/>
      <c r="N92" s="151"/>
      <c r="O92" s="151"/>
      <c r="P92" s="151"/>
      <c r="Q92" s="151"/>
      <c r="R92" s="151"/>
      <c r="S92" s="151"/>
      <c r="T92" s="151"/>
    </row>
    <row r="93" spans="2:20">
      <c r="B93" s="151"/>
      <c r="C93" s="151"/>
      <c r="D93" s="151"/>
      <c r="E93" s="151"/>
      <c r="F93" s="151"/>
      <c r="G93" s="151"/>
      <c r="H93" s="151"/>
      <c r="I93" s="151"/>
      <c r="J93" s="151"/>
      <c r="K93" s="151"/>
      <c r="L93" s="151"/>
      <c r="M93" s="151"/>
      <c r="N93" s="151"/>
      <c r="O93" s="151"/>
      <c r="P93" s="151"/>
      <c r="Q93" s="151"/>
      <c r="R93" s="151"/>
      <c r="S93" s="151"/>
      <c r="T93" s="151"/>
    </row>
    <row r="94" spans="2:20">
      <c r="B94" s="151"/>
      <c r="C94" s="151"/>
      <c r="D94" s="151"/>
      <c r="E94" s="151"/>
      <c r="F94" s="151"/>
      <c r="G94" s="151"/>
      <c r="H94" s="151"/>
      <c r="I94" s="151"/>
      <c r="J94" s="151"/>
      <c r="K94" s="151"/>
      <c r="L94" s="151"/>
      <c r="M94" s="151"/>
      <c r="N94" s="151"/>
      <c r="O94" s="151"/>
      <c r="P94" s="151"/>
      <c r="Q94" s="151"/>
      <c r="R94" s="151"/>
      <c r="S94" s="151"/>
      <c r="T94" s="151"/>
    </row>
    <row r="95" spans="2:20">
      <c r="B95" s="151"/>
      <c r="C95" s="151"/>
      <c r="D95" s="151"/>
      <c r="E95" s="151"/>
      <c r="F95" s="151"/>
      <c r="G95" s="151"/>
      <c r="H95" s="151"/>
      <c r="I95" s="151"/>
      <c r="J95" s="151"/>
      <c r="K95" s="151"/>
      <c r="L95" s="151"/>
      <c r="M95" s="151"/>
      <c r="N95" s="151"/>
      <c r="O95" s="151"/>
      <c r="P95" s="151"/>
      <c r="Q95" s="151"/>
      <c r="R95" s="151"/>
      <c r="S95" s="151"/>
      <c r="T95" s="151"/>
    </row>
    <row r="96" spans="2:20">
      <c r="B96" s="151"/>
      <c r="C96" s="151"/>
      <c r="D96" s="151"/>
      <c r="E96" s="151"/>
      <c r="F96" s="151"/>
      <c r="G96" s="151"/>
      <c r="H96" s="151"/>
      <c r="I96" s="151"/>
      <c r="J96" s="151"/>
      <c r="K96" s="151"/>
      <c r="L96" s="151"/>
      <c r="M96" s="151"/>
      <c r="N96" s="151"/>
      <c r="O96" s="151"/>
      <c r="P96" s="151"/>
      <c r="Q96" s="151"/>
      <c r="R96" s="151"/>
      <c r="S96" s="151"/>
      <c r="T96" s="151"/>
    </row>
    <row r="97" spans="2:20">
      <c r="B97" s="151"/>
      <c r="C97" s="151"/>
      <c r="D97" s="151"/>
      <c r="E97" s="151"/>
      <c r="F97" s="151"/>
      <c r="G97" s="151"/>
      <c r="H97" s="151"/>
      <c r="I97" s="151"/>
      <c r="J97" s="151"/>
      <c r="K97" s="151"/>
      <c r="L97" s="151"/>
      <c r="M97" s="151"/>
      <c r="N97" s="151"/>
      <c r="O97" s="151"/>
      <c r="P97" s="151"/>
      <c r="Q97" s="151"/>
      <c r="R97" s="151"/>
      <c r="S97" s="151"/>
      <c r="T97" s="151"/>
    </row>
    <row r="98" spans="2:20">
      <c r="B98" s="151"/>
      <c r="C98" s="151"/>
      <c r="D98" s="151"/>
      <c r="E98" s="151"/>
      <c r="F98" s="151"/>
      <c r="G98" s="151"/>
      <c r="H98" s="151"/>
      <c r="I98" s="151"/>
      <c r="J98" s="151"/>
      <c r="K98" s="151"/>
      <c r="L98" s="151"/>
      <c r="M98" s="151"/>
      <c r="N98" s="151"/>
      <c r="O98" s="151"/>
      <c r="P98" s="151"/>
      <c r="Q98" s="151"/>
      <c r="R98" s="151"/>
      <c r="S98" s="151"/>
      <c r="T98" s="151"/>
    </row>
    <row r="99" spans="2:20">
      <c r="B99" s="151"/>
      <c r="C99" s="151"/>
      <c r="D99" s="151"/>
      <c r="E99" s="151"/>
      <c r="F99" s="151"/>
      <c r="G99" s="151"/>
      <c r="H99" s="151"/>
      <c r="I99" s="151"/>
      <c r="J99" s="151"/>
      <c r="K99" s="151"/>
      <c r="L99" s="151"/>
      <c r="M99" s="151"/>
      <c r="N99" s="151"/>
      <c r="O99" s="151"/>
      <c r="P99" s="151"/>
      <c r="Q99" s="151"/>
      <c r="R99" s="151"/>
      <c r="S99" s="151"/>
      <c r="T99" s="151"/>
    </row>
    <row r="100" spans="2:20">
      <c r="B100" s="151"/>
      <c r="C100" s="151"/>
      <c r="D100" s="151"/>
      <c r="E100" s="151"/>
      <c r="F100" s="151"/>
      <c r="G100" s="151"/>
      <c r="H100" s="151"/>
      <c r="I100" s="151"/>
      <c r="J100" s="151"/>
      <c r="K100" s="151"/>
      <c r="L100" s="151"/>
      <c r="M100" s="151"/>
      <c r="N100" s="151"/>
      <c r="O100" s="151"/>
      <c r="P100" s="151"/>
      <c r="Q100" s="151"/>
      <c r="R100" s="151"/>
      <c r="S100" s="151"/>
      <c r="T100" s="151"/>
    </row>
    <row r="101" spans="2:20">
      <c r="B101" s="151"/>
      <c r="C101" s="151"/>
      <c r="D101" s="151"/>
      <c r="E101" s="151"/>
      <c r="F101" s="151"/>
      <c r="G101" s="151"/>
      <c r="H101" s="151"/>
      <c r="I101" s="151"/>
      <c r="J101" s="151"/>
      <c r="K101" s="151"/>
      <c r="L101" s="151"/>
      <c r="M101" s="151"/>
      <c r="N101" s="151"/>
      <c r="O101" s="151"/>
      <c r="P101" s="151"/>
      <c r="Q101" s="151"/>
      <c r="R101" s="151"/>
      <c r="S101" s="151"/>
      <c r="T101" s="151"/>
    </row>
    <row r="102" spans="2:20">
      <c r="B102" s="151"/>
      <c r="C102" s="151"/>
      <c r="D102" s="151"/>
      <c r="E102" s="151"/>
      <c r="F102" s="151"/>
      <c r="G102" s="151"/>
      <c r="H102" s="151"/>
      <c r="I102" s="151"/>
      <c r="J102" s="151"/>
      <c r="K102" s="151"/>
      <c r="L102" s="151"/>
      <c r="M102" s="151"/>
      <c r="N102" s="151"/>
      <c r="O102" s="151"/>
      <c r="P102" s="151"/>
      <c r="Q102" s="151"/>
      <c r="R102" s="151"/>
      <c r="S102" s="151"/>
      <c r="T102" s="151"/>
    </row>
    <row r="103" spans="2:20">
      <c r="B103" s="151"/>
      <c r="C103" s="151"/>
      <c r="D103" s="151"/>
      <c r="E103" s="151"/>
      <c r="F103" s="151"/>
      <c r="G103" s="151"/>
      <c r="H103" s="151"/>
      <c r="I103" s="151"/>
      <c r="J103" s="151"/>
      <c r="K103" s="151"/>
      <c r="L103" s="151"/>
      <c r="M103" s="151"/>
      <c r="N103" s="151"/>
      <c r="O103" s="151"/>
      <c r="P103" s="151"/>
      <c r="Q103" s="151"/>
      <c r="R103" s="151"/>
      <c r="S103" s="151"/>
      <c r="T103" s="151"/>
    </row>
    <row r="104" spans="2:20">
      <c r="B104" s="151"/>
      <c r="C104" s="151"/>
      <c r="D104" s="151"/>
      <c r="E104" s="151"/>
      <c r="F104" s="151"/>
      <c r="G104" s="151"/>
      <c r="H104" s="151"/>
      <c r="I104" s="151"/>
      <c r="J104" s="151"/>
      <c r="K104" s="151"/>
      <c r="L104" s="151"/>
      <c r="M104" s="151"/>
      <c r="N104" s="151"/>
      <c r="O104" s="151"/>
      <c r="P104" s="151"/>
      <c r="Q104" s="151"/>
      <c r="R104" s="151"/>
      <c r="S104" s="151"/>
      <c r="T104" s="151"/>
    </row>
    <row r="105" spans="2:20">
      <c r="B105" s="151"/>
      <c r="C105" s="151"/>
      <c r="D105" s="151"/>
      <c r="E105" s="151"/>
      <c r="F105" s="151"/>
      <c r="G105" s="151"/>
      <c r="H105" s="151"/>
      <c r="I105" s="151"/>
      <c r="J105" s="151"/>
      <c r="K105" s="151"/>
      <c r="L105" s="151"/>
      <c r="M105" s="151"/>
      <c r="N105" s="151"/>
      <c r="O105" s="151"/>
      <c r="P105" s="151"/>
      <c r="Q105" s="151"/>
      <c r="R105" s="151"/>
      <c r="S105" s="151"/>
      <c r="T105" s="151"/>
    </row>
    <row r="106" spans="2:20">
      <c r="B106" s="151"/>
      <c r="C106" s="151"/>
      <c r="D106" s="151"/>
      <c r="E106" s="151"/>
      <c r="F106" s="151"/>
      <c r="G106" s="151"/>
      <c r="H106" s="151"/>
      <c r="I106" s="151"/>
      <c r="J106" s="151"/>
      <c r="K106" s="151"/>
      <c r="L106" s="151"/>
      <c r="M106" s="151"/>
      <c r="N106" s="151"/>
      <c r="O106" s="151"/>
      <c r="P106" s="151"/>
      <c r="Q106" s="151"/>
      <c r="R106" s="151"/>
      <c r="S106" s="151"/>
      <c r="T106" s="151"/>
    </row>
    <row r="107" spans="2:20">
      <c r="B107" s="151"/>
      <c r="C107" s="151"/>
      <c r="D107" s="151"/>
      <c r="E107" s="151"/>
      <c r="F107" s="151"/>
      <c r="G107" s="151"/>
      <c r="H107" s="151"/>
      <c r="I107" s="151"/>
      <c r="J107" s="151"/>
      <c r="K107" s="151"/>
      <c r="L107" s="151"/>
      <c r="M107" s="151"/>
      <c r="N107" s="151"/>
      <c r="O107" s="151"/>
      <c r="P107" s="151"/>
      <c r="Q107" s="151"/>
      <c r="R107" s="151"/>
      <c r="S107" s="151"/>
      <c r="T107" s="151"/>
    </row>
    <row r="108" spans="2:20">
      <c r="B108" s="151"/>
      <c r="C108" s="151"/>
      <c r="D108" s="151"/>
      <c r="E108" s="151"/>
      <c r="F108" s="151"/>
      <c r="G108" s="151"/>
      <c r="H108" s="151"/>
      <c r="I108" s="151"/>
      <c r="J108" s="151"/>
      <c r="K108" s="151"/>
      <c r="L108" s="151"/>
      <c r="M108" s="151"/>
      <c r="N108" s="151"/>
      <c r="O108" s="151"/>
      <c r="P108" s="151"/>
      <c r="Q108" s="151"/>
      <c r="R108" s="151"/>
      <c r="S108" s="151"/>
      <c r="T108" s="151"/>
    </row>
    <row r="109" spans="2:20">
      <c r="B109" s="151"/>
      <c r="C109" s="151"/>
      <c r="D109" s="151"/>
      <c r="E109" s="151"/>
      <c r="F109" s="151"/>
      <c r="G109" s="151"/>
      <c r="H109" s="151"/>
      <c r="I109" s="151"/>
      <c r="J109" s="151"/>
      <c r="K109" s="151"/>
      <c r="L109" s="151"/>
      <c r="M109" s="151"/>
      <c r="N109" s="151"/>
      <c r="O109" s="151"/>
      <c r="P109" s="151"/>
      <c r="Q109" s="151"/>
      <c r="R109" s="151"/>
      <c r="S109" s="151"/>
      <c r="T109" s="151"/>
    </row>
    <row r="110" spans="2:20">
      <c r="B110" s="151"/>
      <c r="C110" s="151"/>
      <c r="D110" s="151"/>
      <c r="E110" s="151"/>
      <c r="F110" s="151"/>
      <c r="G110" s="151"/>
      <c r="H110" s="151"/>
      <c r="I110" s="151"/>
      <c r="J110" s="151"/>
      <c r="K110" s="151"/>
      <c r="L110" s="151"/>
      <c r="M110" s="151"/>
      <c r="N110" s="151"/>
      <c r="O110" s="151"/>
      <c r="P110" s="151"/>
      <c r="Q110" s="151"/>
      <c r="R110" s="151"/>
      <c r="S110" s="151"/>
      <c r="T110" s="151"/>
    </row>
    <row r="111" spans="2:20">
      <c r="B111" s="151"/>
      <c r="C111" s="151"/>
      <c r="D111" s="151"/>
      <c r="E111" s="151"/>
      <c r="F111" s="151"/>
      <c r="G111" s="151"/>
      <c r="H111" s="151"/>
      <c r="I111" s="151"/>
      <c r="J111" s="151"/>
      <c r="K111" s="151"/>
      <c r="L111" s="151"/>
      <c r="M111" s="151"/>
      <c r="N111" s="151"/>
      <c r="O111" s="151"/>
      <c r="P111" s="151"/>
      <c r="Q111" s="151"/>
      <c r="R111" s="151"/>
      <c r="S111" s="151"/>
      <c r="T111" s="151"/>
    </row>
    <row r="112" spans="2:20">
      <c r="B112" s="151"/>
      <c r="C112" s="151"/>
      <c r="D112" s="151"/>
      <c r="E112" s="151"/>
      <c r="F112" s="151"/>
      <c r="G112" s="151"/>
      <c r="H112" s="151"/>
      <c r="I112" s="151"/>
      <c r="J112" s="151"/>
      <c r="K112" s="151"/>
      <c r="L112" s="151"/>
      <c r="M112" s="151"/>
      <c r="N112" s="151"/>
      <c r="O112" s="151"/>
      <c r="P112" s="151"/>
      <c r="Q112" s="151"/>
      <c r="R112" s="151"/>
      <c r="S112" s="151"/>
      <c r="T112" s="151"/>
    </row>
    <row r="113" spans="2:20">
      <c r="B113" s="151"/>
      <c r="C113" s="151"/>
      <c r="D113" s="151"/>
      <c r="E113" s="151"/>
      <c r="F113" s="151"/>
      <c r="G113" s="151"/>
      <c r="H113" s="151"/>
      <c r="I113" s="151"/>
      <c r="J113" s="151"/>
      <c r="K113" s="151"/>
      <c r="L113" s="151"/>
      <c r="M113" s="151"/>
      <c r="N113" s="151"/>
      <c r="O113" s="151"/>
      <c r="P113" s="151"/>
      <c r="Q113" s="151"/>
      <c r="R113" s="151"/>
      <c r="S113" s="151"/>
      <c r="T113" s="151"/>
    </row>
    <row r="114" spans="2:20">
      <c r="B114" s="151"/>
      <c r="C114" s="151"/>
      <c r="D114" s="151"/>
      <c r="E114" s="151"/>
      <c r="F114" s="151"/>
      <c r="G114" s="151"/>
      <c r="H114" s="151"/>
      <c r="I114" s="151"/>
      <c r="J114" s="151"/>
      <c r="K114" s="151"/>
      <c r="L114" s="151"/>
      <c r="M114" s="151"/>
      <c r="N114" s="151"/>
      <c r="O114" s="151"/>
      <c r="P114" s="151"/>
      <c r="Q114" s="151"/>
      <c r="R114" s="151"/>
      <c r="S114" s="151"/>
      <c r="T114" s="151"/>
    </row>
    <row r="115" spans="2:20">
      <c r="B115" s="151"/>
      <c r="C115" s="151"/>
      <c r="D115" s="151"/>
      <c r="E115" s="151"/>
      <c r="F115" s="151"/>
      <c r="G115" s="151"/>
      <c r="H115" s="151"/>
      <c r="I115" s="151"/>
      <c r="J115" s="151"/>
      <c r="K115" s="151"/>
      <c r="L115" s="151"/>
      <c r="M115" s="151"/>
      <c r="N115" s="151"/>
      <c r="O115" s="151"/>
      <c r="P115" s="151"/>
      <c r="Q115" s="151"/>
      <c r="R115" s="151"/>
      <c r="S115" s="151"/>
      <c r="T115" s="151"/>
    </row>
    <row r="116" spans="2:20">
      <c r="B116" s="151"/>
      <c r="C116" s="151"/>
      <c r="D116" s="151"/>
      <c r="E116" s="151"/>
      <c r="F116" s="151"/>
      <c r="G116" s="151"/>
      <c r="H116" s="151"/>
      <c r="I116" s="151"/>
      <c r="J116" s="151"/>
      <c r="K116" s="151"/>
      <c r="L116" s="151"/>
      <c r="M116" s="151"/>
      <c r="N116" s="151"/>
      <c r="O116" s="151"/>
      <c r="P116" s="151"/>
      <c r="Q116" s="151"/>
      <c r="R116" s="151"/>
      <c r="S116" s="151"/>
      <c r="T116" s="151"/>
    </row>
    <row r="117" spans="2:20">
      <c r="B117" s="151"/>
      <c r="C117" s="151"/>
      <c r="D117" s="151"/>
      <c r="E117" s="151"/>
      <c r="F117" s="151"/>
      <c r="G117" s="151"/>
      <c r="H117" s="151"/>
      <c r="I117" s="151"/>
      <c r="J117" s="151"/>
      <c r="K117" s="151"/>
      <c r="L117" s="151"/>
      <c r="M117" s="151"/>
      <c r="N117" s="151"/>
      <c r="O117" s="151"/>
      <c r="P117" s="151"/>
      <c r="Q117" s="151"/>
      <c r="R117" s="151"/>
      <c r="S117" s="151"/>
      <c r="T117" s="151"/>
    </row>
  </sheetData>
  <sheetProtection password="EE98" sheet="1"/>
  <protectedRanges>
    <protectedRange sqref="L5:P5" name="PropertyName_1"/>
  </protectedRanges>
  <mergeCells count="37">
    <mergeCell ref="B1:S3"/>
    <mergeCell ref="E8:I8"/>
    <mergeCell ref="O8:S8"/>
    <mergeCell ref="F53:H53"/>
    <mergeCell ref="L5:P5"/>
    <mergeCell ref="P53:R53"/>
    <mergeCell ref="E51:I51"/>
    <mergeCell ref="O51:S51"/>
    <mergeCell ref="C5:I5"/>
    <mergeCell ref="J53:J54"/>
    <mergeCell ref="N57:T57"/>
    <mergeCell ref="F54:H54"/>
    <mergeCell ref="P54:R54"/>
    <mergeCell ref="B16:B29"/>
    <mergeCell ref="L16:L29"/>
    <mergeCell ref="D40:J40"/>
    <mergeCell ref="N40:T40"/>
    <mergeCell ref="D41:J41"/>
    <mergeCell ref="N41:T41"/>
    <mergeCell ref="E35:I35"/>
    <mergeCell ref="O35:S35"/>
    <mergeCell ref="S5:T5"/>
    <mergeCell ref="B79:B90"/>
    <mergeCell ref="L79:L90"/>
    <mergeCell ref="D14:I14"/>
    <mergeCell ref="D13:I13"/>
    <mergeCell ref="N13:S13"/>
    <mergeCell ref="N14:S14"/>
    <mergeCell ref="B59:B70"/>
    <mergeCell ref="L59:L70"/>
    <mergeCell ref="D76:J76"/>
    <mergeCell ref="N76:T76"/>
    <mergeCell ref="D77:J77"/>
    <mergeCell ref="N77:T77"/>
    <mergeCell ref="D56:J56"/>
    <mergeCell ref="N56:T56"/>
    <mergeCell ref="D57:J57"/>
  </mergeCells>
  <pageMargins left="0.7" right="0.7" top="0.75" bottom="0.75" header="0.3" footer="0.3"/>
  <pageSetup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view="pageBreakPreview" zoomScale="60" zoomScaleNormal="100" workbookViewId="0">
      <selection activeCell="H6" sqref="H6"/>
    </sheetView>
  </sheetViews>
  <sheetFormatPr defaultRowHeight="15"/>
  <cols>
    <col min="1" max="1" width="4.6640625" customWidth="1"/>
    <col min="14" max="14" width="9.77734375" customWidth="1"/>
    <col min="15" max="15" width="11.21875" customWidth="1"/>
  </cols>
  <sheetData>
    <row r="1" spans="2:20">
      <c r="B1" s="622" t="s">
        <v>208</v>
      </c>
      <c r="C1" s="622"/>
      <c r="D1" s="622"/>
      <c r="E1" s="622"/>
      <c r="F1" s="622"/>
      <c r="G1" s="622"/>
      <c r="H1" s="622"/>
      <c r="I1" s="622"/>
      <c r="J1" s="622"/>
      <c r="K1" s="622"/>
      <c r="L1" s="622"/>
      <c r="M1" s="622"/>
      <c r="N1" s="622"/>
      <c r="O1" s="622"/>
      <c r="P1" s="622"/>
      <c r="Q1" s="622"/>
      <c r="R1" s="622"/>
      <c r="S1" s="622"/>
    </row>
    <row r="2" spans="2:20">
      <c r="B2" s="622"/>
      <c r="C2" s="622"/>
      <c r="D2" s="622"/>
      <c r="E2" s="622"/>
      <c r="F2" s="622"/>
      <c r="G2" s="622"/>
      <c r="H2" s="622"/>
      <c r="I2" s="622"/>
      <c r="J2" s="622"/>
      <c r="K2" s="622"/>
      <c r="L2" s="622"/>
      <c r="M2" s="622"/>
      <c r="N2" s="622"/>
      <c r="O2" s="622"/>
      <c r="P2" s="622"/>
      <c r="Q2" s="622"/>
      <c r="R2" s="622"/>
      <c r="S2" s="622"/>
    </row>
    <row r="3" spans="2:20" ht="3.6" customHeight="1" thickBot="1">
      <c r="B3" s="623"/>
      <c r="C3" s="623"/>
      <c r="D3" s="623"/>
      <c r="E3" s="623"/>
      <c r="F3" s="623"/>
      <c r="G3" s="623"/>
      <c r="H3" s="623"/>
      <c r="I3" s="623"/>
      <c r="J3" s="623"/>
      <c r="K3" s="623"/>
      <c r="L3" s="623"/>
      <c r="M3" s="623"/>
      <c r="N3" s="623"/>
      <c r="O3" s="623"/>
      <c r="P3" s="623"/>
      <c r="Q3" s="623"/>
      <c r="R3" s="623"/>
      <c r="S3" s="623"/>
    </row>
    <row r="5" spans="2:20" ht="18">
      <c r="B5" s="674" t="s">
        <v>123</v>
      </c>
      <c r="C5" s="675"/>
      <c r="D5" s="675"/>
      <c r="E5" s="676"/>
      <c r="G5" s="483" t="s">
        <v>148</v>
      </c>
      <c r="H5" s="673">
        <v>42552</v>
      </c>
      <c r="I5" s="673"/>
      <c r="J5" s="483" t="s">
        <v>149</v>
      </c>
      <c r="K5" s="673">
        <v>42916</v>
      </c>
      <c r="L5" s="673"/>
      <c r="P5" s="588" t="str">
        <f>+'CSJ RentRoll'!$K$3</f>
        <v>Property Name</v>
      </c>
      <c r="Q5" s="589"/>
      <c r="R5" s="589"/>
      <c r="S5" s="590"/>
      <c r="T5" s="49"/>
    </row>
    <row r="7" spans="2:20" ht="21" thickBot="1">
      <c r="B7" s="671" t="s">
        <v>121</v>
      </c>
      <c r="C7" s="671"/>
      <c r="D7" s="671"/>
      <c r="E7" s="671"/>
      <c r="F7" s="671"/>
      <c r="G7" s="671"/>
      <c r="H7" s="671"/>
      <c r="I7" s="671"/>
      <c r="J7" s="671"/>
      <c r="K7" s="671"/>
      <c r="L7" s="671"/>
      <c r="M7" s="671"/>
      <c r="N7" s="672"/>
      <c r="O7" s="672"/>
      <c r="P7" s="671"/>
      <c r="Q7" s="671"/>
      <c r="R7" s="671"/>
      <c r="S7" s="671"/>
    </row>
    <row r="8" spans="2:20" ht="16.5" thickBot="1">
      <c r="N8" s="663" t="s">
        <v>202</v>
      </c>
      <c r="O8" s="664"/>
      <c r="P8" s="667" t="s">
        <v>158</v>
      </c>
      <c r="Q8" s="667"/>
      <c r="R8" s="667"/>
      <c r="S8" s="668"/>
    </row>
    <row r="9" spans="2:20" ht="71.45" customHeight="1" thickBot="1">
      <c r="B9" s="36" t="s">
        <v>1</v>
      </c>
      <c r="C9" s="37" t="s">
        <v>2</v>
      </c>
      <c r="D9" s="36" t="s">
        <v>12</v>
      </c>
      <c r="E9" s="36" t="s">
        <v>3</v>
      </c>
      <c r="F9" s="38" t="s">
        <v>105</v>
      </c>
      <c r="G9" s="38" t="s">
        <v>106</v>
      </c>
      <c r="H9" s="118" t="s">
        <v>37</v>
      </c>
      <c r="I9" s="39" t="s">
        <v>44</v>
      </c>
      <c r="J9" s="40" t="s">
        <v>120</v>
      </c>
      <c r="K9" s="117" t="s">
        <v>15</v>
      </c>
      <c r="L9" s="42" t="s">
        <v>33</v>
      </c>
      <c r="M9" s="43" t="s">
        <v>193</v>
      </c>
      <c r="N9" s="461" t="s">
        <v>209</v>
      </c>
      <c r="O9" s="461" t="s">
        <v>210</v>
      </c>
      <c r="P9" s="35" t="s">
        <v>10</v>
      </c>
      <c r="Q9" s="35" t="s">
        <v>4</v>
      </c>
      <c r="R9" s="44" t="s">
        <v>24</v>
      </c>
      <c r="S9" s="280" t="s">
        <v>157</v>
      </c>
    </row>
    <row r="10" spans="2:20" ht="15.75">
      <c r="B10" s="377"/>
      <c r="C10" s="378"/>
      <c r="D10" s="379"/>
      <c r="E10" s="379"/>
      <c r="F10" s="379"/>
      <c r="G10" s="379"/>
      <c r="H10" s="379"/>
      <c r="I10" s="379"/>
      <c r="J10" s="379"/>
      <c r="K10" s="379"/>
      <c r="L10" s="446"/>
      <c r="M10" s="446"/>
      <c r="N10" s="484"/>
      <c r="O10" s="446"/>
      <c r="P10" s="379"/>
      <c r="Q10" s="379"/>
      <c r="R10" s="448"/>
      <c r="S10" s="378"/>
    </row>
    <row r="11" spans="2:20">
      <c r="B11" s="380"/>
      <c r="C11" s="380"/>
      <c r="D11" s="380"/>
      <c r="E11" s="380"/>
      <c r="F11" s="380"/>
      <c r="G11" s="380"/>
      <c r="H11" s="380"/>
      <c r="I11" s="380"/>
      <c r="J11" s="380"/>
      <c r="K11" s="380"/>
      <c r="L11" s="447"/>
      <c r="M11" s="447"/>
      <c r="N11" s="447"/>
      <c r="O11" s="447"/>
      <c r="P11" s="380"/>
      <c r="Q11" s="380"/>
      <c r="R11" s="449"/>
      <c r="S11" s="380"/>
    </row>
    <row r="12" spans="2:20">
      <c r="B12" s="380"/>
      <c r="C12" s="380"/>
      <c r="D12" s="380"/>
      <c r="E12" s="380"/>
      <c r="F12" s="380"/>
      <c r="G12" s="380"/>
      <c r="H12" s="380"/>
      <c r="I12" s="380"/>
      <c r="J12" s="380"/>
      <c r="K12" s="380"/>
      <c r="L12" s="447"/>
      <c r="M12" s="447"/>
      <c r="N12" s="447"/>
      <c r="O12" s="447"/>
      <c r="P12" s="380"/>
      <c r="Q12" s="380"/>
      <c r="R12" s="449"/>
      <c r="S12" s="380"/>
    </row>
    <row r="13" spans="2:20">
      <c r="B13" s="380"/>
      <c r="C13" s="380"/>
      <c r="D13" s="380"/>
      <c r="E13" s="380"/>
      <c r="F13" s="380"/>
      <c r="G13" s="380"/>
      <c r="H13" s="380"/>
      <c r="I13" s="380"/>
      <c r="J13" s="380"/>
      <c r="K13" s="380"/>
      <c r="L13" s="447"/>
      <c r="M13" s="447"/>
      <c r="N13" s="447"/>
      <c r="O13" s="447"/>
      <c r="P13" s="380"/>
      <c r="Q13" s="380"/>
      <c r="R13" s="449"/>
      <c r="S13" s="380"/>
    </row>
    <row r="14" spans="2:20">
      <c r="B14" s="380"/>
      <c r="C14" s="380"/>
      <c r="D14" s="380"/>
      <c r="E14" s="380"/>
      <c r="F14" s="380"/>
      <c r="G14" s="380"/>
      <c r="H14" s="380"/>
      <c r="I14" s="380"/>
      <c r="J14" s="380"/>
      <c r="K14" s="380"/>
      <c r="L14" s="447"/>
      <c r="M14" s="447"/>
      <c r="N14" s="447"/>
      <c r="O14" s="447"/>
      <c r="P14" s="380"/>
      <c r="Q14" s="380"/>
      <c r="R14" s="449"/>
      <c r="S14" s="380"/>
    </row>
    <row r="15" spans="2:20">
      <c r="B15" s="380"/>
      <c r="C15" s="380"/>
      <c r="D15" s="380"/>
      <c r="E15" s="380"/>
      <c r="F15" s="380"/>
      <c r="G15" s="380"/>
      <c r="H15" s="380"/>
      <c r="I15" s="380"/>
      <c r="J15" s="380"/>
      <c r="K15" s="380"/>
      <c r="L15" s="447"/>
      <c r="M15" s="447"/>
      <c r="N15" s="447"/>
      <c r="O15" s="447"/>
      <c r="P15" s="380"/>
      <c r="Q15" s="380"/>
      <c r="R15" s="449"/>
      <c r="S15" s="380"/>
    </row>
    <row r="16" spans="2:20">
      <c r="B16" s="380"/>
      <c r="C16" s="380"/>
      <c r="D16" s="380"/>
      <c r="E16" s="380"/>
      <c r="F16" s="380"/>
      <c r="G16" s="380"/>
      <c r="H16" s="380"/>
      <c r="I16" s="380"/>
      <c r="J16" s="380"/>
      <c r="K16" s="380"/>
      <c r="L16" s="447"/>
      <c r="M16" s="447"/>
      <c r="N16" s="447"/>
      <c r="O16" s="447"/>
      <c r="P16" s="380"/>
      <c r="Q16" s="380"/>
      <c r="R16" s="449"/>
      <c r="S16" s="380"/>
    </row>
    <row r="17" spans="2:19">
      <c r="B17" s="380"/>
      <c r="C17" s="380"/>
      <c r="D17" s="380"/>
      <c r="E17" s="380"/>
      <c r="F17" s="380"/>
      <c r="G17" s="380"/>
      <c r="H17" s="380"/>
      <c r="I17" s="380"/>
      <c r="J17" s="380"/>
      <c r="K17" s="380"/>
      <c r="L17" s="447"/>
      <c r="M17" s="447"/>
      <c r="N17" s="447"/>
      <c r="O17" s="447"/>
      <c r="P17" s="380"/>
      <c r="Q17" s="380"/>
      <c r="R17" s="449"/>
      <c r="S17" s="380"/>
    </row>
    <row r="18" spans="2:19">
      <c r="B18" s="380"/>
      <c r="C18" s="380"/>
      <c r="D18" s="380"/>
      <c r="E18" s="380"/>
      <c r="F18" s="380"/>
      <c r="G18" s="380"/>
      <c r="H18" s="380"/>
      <c r="I18" s="380"/>
      <c r="J18" s="380"/>
      <c r="K18" s="380"/>
      <c r="L18" s="447"/>
      <c r="M18" s="447"/>
      <c r="N18" s="447"/>
      <c r="O18" s="447"/>
      <c r="P18" s="380"/>
      <c r="Q18" s="380"/>
      <c r="R18" s="449"/>
      <c r="S18" s="380"/>
    </row>
    <row r="19" spans="2:19">
      <c r="B19" s="380"/>
      <c r="C19" s="380"/>
      <c r="D19" s="380"/>
      <c r="E19" s="380"/>
      <c r="F19" s="380"/>
      <c r="G19" s="380"/>
      <c r="H19" s="380"/>
      <c r="I19" s="380"/>
      <c r="J19" s="380"/>
      <c r="K19" s="380"/>
      <c r="L19" s="447"/>
      <c r="M19" s="447"/>
      <c r="N19" s="447"/>
      <c r="O19" s="447"/>
      <c r="P19" s="380"/>
      <c r="Q19" s="380"/>
      <c r="R19" s="449"/>
      <c r="S19" s="380"/>
    </row>
    <row r="20" spans="2:19">
      <c r="B20" s="380"/>
      <c r="C20" s="380"/>
      <c r="D20" s="380"/>
      <c r="E20" s="380"/>
      <c r="F20" s="380"/>
      <c r="G20" s="380"/>
      <c r="H20" s="380"/>
      <c r="I20" s="380"/>
      <c r="J20" s="380"/>
      <c r="K20" s="380"/>
      <c r="L20" s="447"/>
      <c r="M20" s="447"/>
      <c r="N20" s="447"/>
      <c r="O20" s="447"/>
      <c r="P20" s="380"/>
      <c r="Q20" s="380"/>
      <c r="R20" s="449"/>
      <c r="S20" s="380"/>
    </row>
    <row r="21" spans="2:19">
      <c r="B21" s="380"/>
      <c r="C21" s="380"/>
      <c r="D21" s="380"/>
      <c r="E21" s="380"/>
      <c r="F21" s="380"/>
      <c r="G21" s="380"/>
      <c r="H21" s="380"/>
      <c r="I21" s="380"/>
      <c r="J21" s="380"/>
      <c r="K21" s="380"/>
      <c r="L21" s="447"/>
      <c r="M21" s="447"/>
      <c r="N21" s="447"/>
      <c r="O21" s="447"/>
      <c r="P21" s="380"/>
      <c r="Q21" s="380"/>
      <c r="R21" s="449"/>
      <c r="S21" s="380"/>
    </row>
    <row r="22" spans="2:19">
      <c r="B22" s="380"/>
      <c r="C22" s="380"/>
      <c r="D22" s="380"/>
      <c r="E22" s="380"/>
      <c r="F22" s="380"/>
      <c r="G22" s="380"/>
      <c r="H22" s="380"/>
      <c r="I22" s="380"/>
      <c r="J22" s="380"/>
      <c r="K22" s="380"/>
      <c r="L22" s="447"/>
      <c r="M22" s="447"/>
      <c r="N22" s="447"/>
      <c r="O22" s="447"/>
      <c r="P22" s="380"/>
      <c r="Q22" s="380"/>
      <c r="R22" s="449"/>
      <c r="S22" s="380"/>
    </row>
    <row r="23" spans="2:19">
      <c r="B23" s="380"/>
      <c r="C23" s="380"/>
      <c r="D23" s="380"/>
      <c r="E23" s="380"/>
      <c r="F23" s="380"/>
      <c r="G23" s="380"/>
      <c r="H23" s="380"/>
      <c r="I23" s="380"/>
      <c r="J23" s="380"/>
      <c r="K23" s="380"/>
      <c r="L23" s="447"/>
      <c r="M23" s="447"/>
      <c r="N23" s="447"/>
      <c r="O23" s="447"/>
      <c r="P23" s="380"/>
      <c r="Q23" s="380"/>
      <c r="R23" s="449"/>
      <c r="S23" s="380"/>
    </row>
    <row r="24" spans="2:19">
      <c r="B24" s="380"/>
      <c r="C24" s="380"/>
      <c r="D24" s="380"/>
      <c r="E24" s="380"/>
      <c r="F24" s="380"/>
      <c r="G24" s="380"/>
      <c r="H24" s="380"/>
      <c r="I24" s="380"/>
      <c r="J24" s="380"/>
      <c r="K24" s="380"/>
      <c r="L24" s="447"/>
      <c r="M24" s="447"/>
      <c r="N24" s="447"/>
      <c r="O24" s="447"/>
      <c r="P24" s="380"/>
      <c r="Q24" s="380"/>
      <c r="R24" s="449"/>
      <c r="S24" s="380"/>
    </row>
    <row r="25" spans="2:19">
      <c r="B25" s="380"/>
      <c r="C25" s="380"/>
      <c r="D25" s="380"/>
      <c r="E25" s="380"/>
      <c r="F25" s="380"/>
      <c r="G25" s="380"/>
      <c r="H25" s="380"/>
      <c r="I25" s="380"/>
      <c r="J25" s="380"/>
      <c r="K25" s="380"/>
      <c r="L25" s="447"/>
      <c r="M25" s="447"/>
      <c r="N25" s="447"/>
      <c r="O25" s="447"/>
      <c r="P25" s="380"/>
      <c r="Q25" s="380"/>
      <c r="R25" s="449"/>
      <c r="S25" s="380"/>
    </row>
    <row r="26" spans="2:19">
      <c r="B26" s="380"/>
      <c r="C26" s="380"/>
      <c r="D26" s="380"/>
      <c r="E26" s="380"/>
      <c r="F26" s="380"/>
      <c r="G26" s="380"/>
      <c r="H26" s="380"/>
      <c r="I26" s="380"/>
      <c r="J26" s="380"/>
      <c r="K26" s="380"/>
      <c r="L26" s="447"/>
      <c r="M26" s="447"/>
      <c r="N26" s="447"/>
      <c r="O26" s="447"/>
      <c r="P26" s="380"/>
      <c r="Q26" s="380"/>
      <c r="R26" s="449"/>
      <c r="S26" s="380"/>
    </row>
    <row r="27" spans="2:19">
      <c r="B27" s="380"/>
      <c r="C27" s="380"/>
      <c r="D27" s="380"/>
      <c r="E27" s="380"/>
      <c r="F27" s="380"/>
      <c r="G27" s="380"/>
      <c r="H27" s="380"/>
      <c r="I27" s="380"/>
      <c r="J27" s="380"/>
      <c r="K27" s="380"/>
      <c r="L27" s="447"/>
      <c r="M27" s="447"/>
      <c r="N27" s="447"/>
      <c r="O27" s="447"/>
      <c r="P27" s="380"/>
      <c r="Q27" s="380"/>
      <c r="R27" s="449"/>
      <c r="S27" s="380"/>
    </row>
    <row r="28" spans="2:19">
      <c r="B28" s="380"/>
      <c r="C28" s="380"/>
      <c r="D28" s="380"/>
      <c r="E28" s="380"/>
      <c r="F28" s="380"/>
      <c r="G28" s="380"/>
      <c r="H28" s="380"/>
      <c r="I28" s="380"/>
      <c r="J28" s="380"/>
      <c r="K28" s="380"/>
      <c r="L28" s="447"/>
      <c r="M28" s="447"/>
      <c r="N28" s="447"/>
      <c r="O28" s="447"/>
      <c r="P28" s="380"/>
      <c r="Q28" s="380"/>
      <c r="R28" s="449"/>
      <c r="S28" s="380"/>
    </row>
    <row r="29" spans="2:19">
      <c r="B29" s="380"/>
      <c r="C29" s="380"/>
      <c r="D29" s="380"/>
      <c r="E29" s="380"/>
      <c r="F29" s="380"/>
      <c r="G29" s="380"/>
      <c r="H29" s="380"/>
      <c r="I29" s="380"/>
      <c r="J29" s="380"/>
      <c r="K29" s="380"/>
      <c r="L29" s="447"/>
      <c r="M29" s="447"/>
      <c r="N29" s="447"/>
      <c r="O29" s="447"/>
      <c r="P29" s="380"/>
      <c r="Q29" s="380"/>
      <c r="R29" s="449"/>
      <c r="S29" s="380"/>
    </row>
    <row r="30" spans="2:19">
      <c r="B30" s="380"/>
      <c r="C30" s="380"/>
      <c r="D30" s="380"/>
      <c r="E30" s="380"/>
      <c r="F30" s="380"/>
      <c r="G30" s="380"/>
      <c r="H30" s="380"/>
      <c r="I30" s="380"/>
      <c r="J30" s="380"/>
      <c r="K30" s="380"/>
      <c r="L30" s="447"/>
      <c r="M30" s="447"/>
      <c r="N30" s="447"/>
      <c r="O30" s="447"/>
      <c r="P30" s="380"/>
      <c r="Q30" s="380"/>
      <c r="R30" s="449"/>
      <c r="S30" s="380"/>
    </row>
    <row r="31" spans="2:19">
      <c r="B31" s="380"/>
      <c r="C31" s="380"/>
      <c r="D31" s="380"/>
      <c r="E31" s="380"/>
      <c r="F31" s="380"/>
      <c r="G31" s="380"/>
      <c r="H31" s="380"/>
      <c r="I31" s="380"/>
      <c r="J31" s="380"/>
      <c r="K31" s="380"/>
      <c r="L31" s="447"/>
      <c r="M31" s="447"/>
      <c r="N31" s="447"/>
      <c r="O31" s="447"/>
      <c r="P31" s="380"/>
      <c r="Q31" s="380"/>
      <c r="R31" s="449"/>
      <c r="S31" s="380"/>
    </row>
    <row r="34" spans="2:19" ht="20.25">
      <c r="B34" s="671" t="s">
        <v>122</v>
      </c>
      <c r="C34" s="671"/>
      <c r="D34" s="671"/>
      <c r="E34" s="671"/>
      <c r="F34" s="671"/>
      <c r="G34" s="671"/>
      <c r="H34" s="671"/>
      <c r="I34" s="671"/>
      <c r="J34" s="671"/>
      <c r="K34" s="671"/>
      <c r="L34" s="671"/>
      <c r="M34" s="671"/>
      <c r="N34" s="671"/>
      <c r="O34" s="671"/>
      <c r="P34" s="671"/>
      <c r="Q34" s="671"/>
      <c r="R34" s="671"/>
      <c r="S34" s="671"/>
    </row>
    <row r="35" spans="2:19" ht="15.75" thickBot="1"/>
    <row r="36" spans="2:19" ht="16.5" thickBot="1">
      <c r="N36" s="665" t="s">
        <v>202</v>
      </c>
      <c r="O36" s="666"/>
      <c r="P36" s="669" t="s">
        <v>32</v>
      </c>
      <c r="Q36" s="670"/>
      <c r="R36" s="670"/>
      <c r="S36" s="670"/>
    </row>
    <row r="37" spans="2:19" ht="67.150000000000006" customHeight="1" thickBot="1">
      <c r="B37" s="36" t="s">
        <v>1</v>
      </c>
      <c r="C37" s="37" t="s">
        <v>2</v>
      </c>
      <c r="D37" s="36" t="s">
        <v>12</v>
      </c>
      <c r="E37" s="36" t="s">
        <v>3</v>
      </c>
      <c r="F37" s="38" t="s">
        <v>105</v>
      </c>
      <c r="G37" s="38" t="s">
        <v>106</v>
      </c>
      <c r="H37" s="118" t="s">
        <v>37</v>
      </c>
      <c r="I37" s="39" t="s">
        <v>44</v>
      </c>
      <c r="J37" s="40" t="s">
        <v>120</v>
      </c>
      <c r="K37" s="117" t="s">
        <v>15</v>
      </c>
      <c r="L37" s="42" t="s">
        <v>192</v>
      </c>
      <c r="M37" s="43" t="s">
        <v>7</v>
      </c>
      <c r="N37" s="461" t="s">
        <v>209</v>
      </c>
      <c r="O37" s="461" t="s">
        <v>210</v>
      </c>
      <c r="P37" s="159" t="s">
        <v>5</v>
      </c>
      <c r="Q37" s="116" t="s">
        <v>4</v>
      </c>
      <c r="R37" s="33" t="s">
        <v>14</v>
      </c>
      <c r="S37" s="34" t="s">
        <v>119</v>
      </c>
    </row>
    <row r="38" spans="2:19" ht="15.75">
      <c r="B38" s="381"/>
      <c r="C38" s="382"/>
      <c r="D38" s="379"/>
      <c r="E38" s="379"/>
      <c r="F38" s="379"/>
      <c r="G38" s="379"/>
      <c r="H38" s="379"/>
      <c r="I38" s="379"/>
      <c r="J38" s="379"/>
      <c r="K38" s="379"/>
      <c r="L38" s="450"/>
      <c r="M38" s="450"/>
      <c r="N38" s="482"/>
      <c r="O38" s="482"/>
      <c r="P38" s="380"/>
      <c r="Q38" s="380"/>
      <c r="R38" s="449"/>
      <c r="S38" s="380"/>
    </row>
    <row r="39" spans="2:19">
      <c r="B39" s="380"/>
      <c r="C39" s="380"/>
      <c r="D39" s="380"/>
      <c r="E39" s="380"/>
      <c r="F39" s="380"/>
      <c r="G39" s="380"/>
      <c r="H39" s="380"/>
      <c r="I39" s="380"/>
      <c r="J39" s="380"/>
      <c r="K39" s="380"/>
      <c r="L39" s="449"/>
      <c r="M39" s="449"/>
      <c r="N39" s="449"/>
      <c r="O39" s="449"/>
      <c r="P39" s="380"/>
      <c r="Q39" s="380"/>
      <c r="R39" s="449"/>
      <c r="S39" s="380"/>
    </row>
    <row r="40" spans="2:19">
      <c r="B40" s="380"/>
      <c r="C40" s="380"/>
      <c r="D40" s="380"/>
      <c r="E40" s="380"/>
      <c r="F40" s="380"/>
      <c r="G40" s="380"/>
      <c r="H40" s="380"/>
      <c r="I40" s="380"/>
      <c r="J40" s="380"/>
      <c r="K40" s="380"/>
      <c r="L40" s="449"/>
      <c r="M40" s="449"/>
      <c r="N40" s="449"/>
      <c r="O40" s="449"/>
      <c r="P40" s="380"/>
      <c r="Q40" s="380"/>
      <c r="R40" s="449"/>
      <c r="S40" s="380"/>
    </row>
    <row r="41" spans="2:19">
      <c r="B41" s="380"/>
      <c r="C41" s="380"/>
      <c r="D41" s="380"/>
      <c r="E41" s="380"/>
      <c r="F41" s="380"/>
      <c r="G41" s="380"/>
      <c r="H41" s="380"/>
      <c r="I41" s="380"/>
      <c r="J41" s="380"/>
      <c r="K41" s="380"/>
      <c r="L41" s="449"/>
      <c r="M41" s="449"/>
      <c r="N41" s="449"/>
      <c r="O41" s="449"/>
      <c r="P41" s="380"/>
      <c r="Q41" s="380"/>
      <c r="R41" s="449"/>
      <c r="S41" s="380"/>
    </row>
    <row r="42" spans="2:19">
      <c r="B42" s="380"/>
      <c r="C42" s="380"/>
      <c r="D42" s="380"/>
      <c r="E42" s="380"/>
      <c r="F42" s="380"/>
      <c r="G42" s="380"/>
      <c r="H42" s="380"/>
      <c r="I42" s="380"/>
      <c r="J42" s="380"/>
      <c r="K42" s="380"/>
      <c r="L42" s="449"/>
      <c r="M42" s="449"/>
      <c r="N42" s="449"/>
      <c r="O42" s="449"/>
      <c r="P42" s="380"/>
      <c r="Q42" s="380"/>
      <c r="R42" s="449"/>
      <c r="S42" s="380"/>
    </row>
    <row r="43" spans="2:19">
      <c r="B43" s="380"/>
      <c r="C43" s="380"/>
      <c r="D43" s="380"/>
      <c r="E43" s="380"/>
      <c r="F43" s="380"/>
      <c r="G43" s="380"/>
      <c r="H43" s="380"/>
      <c r="I43" s="380"/>
      <c r="J43" s="380"/>
      <c r="K43" s="380"/>
      <c r="L43" s="449"/>
      <c r="M43" s="449"/>
      <c r="N43" s="449"/>
      <c r="O43" s="449"/>
      <c r="P43" s="380"/>
      <c r="Q43" s="380"/>
      <c r="R43" s="449"/>
      <c r="S43" s="380"/>
    </row>
    <row r="44" spans="2:19">
      <c r="B44" s="380"/>
      <c r="C44" s="380"/>
      <c r="D44" s="380"/>
      <c r="E44" s="380"/>
      <c r="F44" s="380"/>
      <c r="G44" s="380"/>
      <c r="H44" s="380"/>
      <c r="I44" s="380"/>
      <c r="J44" s="380"/>
      <c r="K44" s="380"/>
      <c r="L44" s="449"/>
      <c r="M44" s="449"/>
      <c r="N44" s="449"/>
      <c r="O44" s="449"/>
      <c r="P44" s="380"/>
      <c r="Q44" s="380"/>
      <c r="R44" s="449"/>
      <c r="S44" s="380"/>
    </row>
    <row r="45" spans="2:19">
      <c r="B45" s="380"/>
      <c r="C45" s="380"/>
      <c r="D45" s="380"/>
      <c r="E45" s="380"/>
      <c r="F45" s="380"/>
      <c r="G45" s="380"/>
      <c r="H45" s="380"/>
      <c r="I45" s="380"/>
      <c r="J45" s="380"/>
      <c r="K45" s="380"/>
      <c r="L45" s="449"/>
      <c r="M45" s="449"/>
      <c r="N45" s="449"/>
      <c r="O45" s="449"/>
      <c r="P45" s="380"/>
      <c r="Q45" s="380"/>
      <c r="R45" s="449"/>
      <c r="S45" s="380"/>
    </row>
    <row r="46" spans="2:19">
      <c r="B46" s="380"/>
      <c r="C46" s="380"/>
      <c r="D46" s="380"/>
      <c r="E46" s="380"/>
      <c r="F46" s="380"/>
      <c r="G46" s="380"/>
      <c r="H46" s="380"/>
      <c r="I46" s="380"/>
      <c r="J46" s="380"/>
      <c r="K46" s="380"/>
      <c r="L46" s="449"/>
      <c r="M46" s="449"/>
      <c r="N46" s="449"/>
      <c r="O46" s="449"/>
      <c r="P46" s="380"/>
      <c r="Q46" s="380"/>
      <c r="R46" s="449"/>
      <c r="S46" s="380"/>
    </row>
    <row r="47" spans="2:19">
      <c r="B47" s="380"/>
      <c r="C47" s="380"/>
      <c r="D47" s="380"/>
      <c r="E47" s="380"/>
      <c r="F47" s="380"/>
      <c r="G47" s="380"/>
      <c r="H47" s="380"/>
      <c r="I47" s="380"/>
      <c r="J47" s="380"/>
      <c r="K47" s="380"/>
      <c r="L47" s="449"/>
      <c r="M47" s="449"/>
      <c r="N47" s="449"/>
      <c r="O47" s="449"/>
      <c r="P47" s="380"/>
      <c r="Q47" s="380"/>
      <c r="R47" s="449"/>
      <c r="S47" s="380"/>
    </row>
    <row r="48" spans="2:19">
      <c r="B48" s="380"/>
      <c r="C48" s="380"/>
      <c r="D48" s="380"/>
      <c r="E48" s="380"/>
      <c r="F48" s="380"/>
      <c r="G48" s="380"/>
      <c r="H48" s="380"/>
      <c r="I48" s="380"/>
      <c r="J48" s="380"/>
      <c r="K48" s="380"/>
      <c r="L48" s="449"/>
      <c r="M48" s="449"/>
      <c r="N48" s="449"/>
      <c r="O48" s="449"/>
      <c r="P48" s="380"/>
      <c r="Q48" s="380"/>
      <c r="R48" s="449"/>
      <c r="S48" s="380"/>
    </row>
    <row r="49" spans="2:19">
      <c r="B49" s="380"/>
      <c r="C49" s="380"/>
      <c r="D49" s="380"/>
      <c r="E49" s="380"/>
      <c r="F49" s="380"/>
      <c r="G49" s="380"/>
      <c r="H49" s="380"/>
      <c r="I49" s="380"/>
      <c r="J49" s="380"/>
      <c r="K49" s="380"/>
      <c r="L49" s="449"/>
      <c r="M49" s="449"/>
      <c r="N49" s="449"/>
      <c r="O49" s="449"/>
      <c r="P49" s="380"/>
      <c r="Q49" s="380"/>
      <c r="R49" s="449"/>
      <c r="S49" s="380"/>
    </row>
    <row r="50" spans="2:19">
      <c r="B50" s="380"/>
      <c r="C50" s="380"/>
      <c r="D50" s="380"/>
      <c r="E50" s="380"/>
      <c r="F50" s="380"/>
      <c r="G50" s="380"/>
      <c r="H50" s="380"/>
      <c r="I50" s="380"/>
      <c r="J50" s="380"/>
      <c r="K50" s="380"/>
      <c r="L50" s="449"/>
      <c r="M50" s="449"/>
      <c r="N50" s="449"/>
      <c r="O50" s="449"/>
      <c r="P50" s="380"/>
      <c r="Q50" s="380"/>
      <c r="R50" s="449"/>
      <c r="S50" s="380"/>
    </row>
    <row r="51" spans="2:19">
      <c r="B51" s="380"/>
      <c r="C51" s="380"/>
      <c r="D51" s="380"/>
      <c r="E51" s="380"/>
      <c r="F51" s="380"/>
      <c r="G51" s="380"/>
      <c r="H51" s="380"/>
      <c r="I51" s="380"/>
      <c r="J51" s="380"/>
      <c r="K51" s="380"/>
      <c r="L51" s="449"/>
      <c r="M51" s="449"/>
      <c r="N51" s="449"/>
      <c r="O51" s="449"/>
      <c r="P51" s="380"/>
      <c r="Q51" s="380"/>
      <c r="R51" s="449"/>
      <c r="S51" s="380"/>
    </row>
    <row r="52" spans="2:19">
      <c r="B52" s="380"/>
      <c r="C52" s="380"/>
      <c r="D52" s="380"/>
      <c r="E52" s="380"/>
      <c r="F52" s="380"/>
      <c r="G52" s="380"/>
      <c r="H52" s="380"/>
      <c r="I52" s="380"/>
      <c r="J52" s="380"/>
      <c r="K52" s="380"/>
      <c r="L52" s="449"/>
      <c r="M52" s="449"/>
      <c r="N52" s="449"/>
      <c r="O52" s="449"/>
      <c r="P52" s="380"/>
      <c r="Q52" s="380"/>
      <c r="R52" s="449"/>
      <c r="S52" s="380"/>
    </row>
    <row r="53" spans="2:19">
      <c r="B53" s="380"/>
      <c r="C53" s="380"/>
      <c r="D53" s="380"/>
      <c r="E53" s="380"/>
      <c r="F53" s="380"/>
      <c r="G53" s="380"/>
      <c r="H53" s="380"/>
      <c r="I53" s="380"/>
      <c r="J53" s="380"/>
      <c r="K53" s="380"/>
      <c r="L53" s="449"/>
      <c r="M53" s="449"/>
      <c r="N53" s="449"/>
      <c r="O53" s="449"/>
      <c r="P53" s="380"/>
      <c r="Q53" s="380"/>
      <c r="R53" s="449"/>
      <c r="S53" s="380"/>
    </row>
    <row r="54" spans="2:19">
      <c r="B54" s="380"/>
      <c r="C54" s="380"/>
      <c r="D54" s="380"/>
      <c r="E54" s="380"/>
      <c r="F54" s="380"/>
      <c r="G54" s="380"/>
      <c r="H54" s="380"/>
      <c r="I54" s="380"/>
      <c r="J54" s="380"/>
      <c r="K54" s="380"/>
      <c r="L54" s="449"/>
      <c r="M54" s="449"/>
      <c r="N54" s="449"/>
      <c r="O54" s="449"/>
      <c r="P54" s="380"/>
      <c r="Q54" s="380"/>
      <c r="R54" s="449"/>
      <c r="S54" s="380"/>
    </row>
    <row r="55" spans="2:19">
      <c r="B55" s="380"/>
      <c r="C55" s="380"/>
      <c r="D55" s="380"/>
      <c r="E55" s="380"/>
      <c r="F55" s="380"/>
      <c r="G55" s="380"/>
      <c r="H55" s="380"/>
      <c r="I55" s="380"/>
      <c r="J55" s="380"/>
      <c r="K55" s="380"/>
      <c r="L55" s="449"/>
      <c r="M55" s="449"/>
      <c r="N55" s="449"/>
      <c r="O55" s="449"/>
      <c r="P55" s="380"/>
      <c r="Q55" s="380"/>
      <c r="R55" s="449"/>
      <c r="S55" s="380"/>
    </row>
    <row r="56" spans="2:19">
      <c r="B56" s="380"/>
      <c r="C56" s="380"/>
      <c r="D56" s="380"/>
      <c r="E56" s="380"/>
      <c r="F56" s="380"/>
      <c r="G56" s="380"/>
      <c r="H56" s="380"/>
      <c r="I56" s="380"/>
      <c r="J56" s="380"/>
      <c r="K56" s="380"/>
      <c r="L56" s="449"/>
      <c r="M56" s="449"/>
      <c r="N56" s="449"/>
      <c r="O56" s="449"/>
      <c r="P56" s="380"/>
      <c r="Q56" s="380"/>
      <c r="R56" s="449"/>
      <c r="S56" s="380"/>
    </row>
    <row r="57" spans="2:19">
      <c r="B57" s="380"/>
      <c r="C57" s="380"/>
      <c r="D57" s="380"/>
      <c r="E57" s="380"/>
      <c r="F57" s="380"/>
      <c r="G57" s="380"/>
      <c r="H57" s="380"/>
      <c r="I57" s="380"/>
      <c r="J57" s="380"/>
      <c r="K57" s="380"/>
      <c r="L57" s="449"/>
      <c r="M57" s="449"/>
      <c r="N57" s="449"/>
      <c r="O57" s="449"/>
      <c r="P57" s="380"/>
      <c r="Q57" s="380"/>
      <c r="R57" s="449"/>
      <c r="S57" s="380"/>
    </row>
    <row r="58" spans="2:19">
      <c r="B58" s="380"/>
      <c r="C58" s="380"/>
      <c r="D58" s="380"/>
      <c r="E58" s="380"/>
      <c r="F58" s="380"/>
      <c r="G58" s="380"/>
      <c r="H58" s="380"/>
      <c r="I58" s="380"/>
      <c r="J58" s="380"/>
      <c r="K58" s="380"/>
      <c r="L58" s="449"/>
      <c r="M58" s="449"/>
      <c r="N58" s="449"/>
      <c r="O58" s="449"/>
      <c r="P58" s="380"/>
      <c r="Q58" s="380"/>
      <c r="R58" s="449"/>
      <c r="S58" s="380"/>
    </row>
    <row r="59" spans="2:19">
      <c r="B59" s="380"/>
      <c r="C59" s="380"/>
      <c r="D59" s="380"/>
      <c r="E59" s="380"/>
      <c r="F59" s="380"/>
      <c r="G59" s="380"/>
      <c r="H59" s="380"/>
      <c r="I59" s="380"/>
      <c r="J59" s="380"/>
      <c r="K59" s="380"/>
      <c r="L59" s="449"/>
      <c r="M59" s="449"/>
      <c r="N59" s="449"/>
      <c r="O59" s="449"/>
      <c r="P59" s="380"/>
      <c r="Q59" s="380"/>
      <c r="R59" s="449"/>
      <c r="S59" s="380"/>
    </row>
    <row r="60" spans="2:19">
      <c r="B60" s="380"/>
      <c r="C60" s="380"/>
      <c r="D60" s="380"/>
      <c r="E60" s="380"/>
      <c r="F60" s="380"/>
      <c r="G60" s="380"/>
      <c r="H60" s="380"/>
      <c r="I60" s="380"/>
      <c r="J60" s="380"/>
      <c r="K60" s="380"/>
      <c r="L60" s="449"/>
      <c r="M60" s="449"/>
      <c r="N60" s="449"/>
      <c r="O60" s="449"/>
      <c r="P60" s="380"/>
      <c r="Q60" s="380"/>
      <c r="R60" s="449"/>
      <c r="S60" s="380"/>
    </row>
  </sheetData>
  <sheetProtection password="EE98" sheet="1" insertRows="0"/>
  <protectedRanges>
    <protectedRange sqref="P5:T5" name="PropertyName_1"/>
  </protectedRanges>
  <mergeCells count="11">
    <mergeCell ref="P5:S5"/>
    <mergeCell ref="N8:O8"/>
    <mergeCell ref="N36:O36"/>
    <mergeCell ref="B1:S3"/>
    <mergeCell ref="P8:S8"/>
    <mergeCell ref="P36:S36"/>
    <mergeCell ref="B7:S7"/>
    <mergeCell ref="H5:I5"/>
    <mergeCell ref="K5:L5"/>
    <mergeCell ref="B34:S34"/>
    <mergeCell ref="B5:E5"/>
  </mergeCells>
  <conditionalFormatting sqref="C9:C10">
    <cfRule type="cellIs" dxfId="1" priority="2" stopIfTrue="1" operator="equal">
      <formula>"vacant"</formula>
    </cfRule>
  </conditionalFormatting>
  <conditionalFormatting sqref="C37:C38">
    <cfRule type="cellIs" dxfId="0" priority="1" stopIfTrue="1" operator="equal">
      <formula>"vacant"</formula>
    </cfRule>
  </conditionalFormatting>
  <pageMargins left="0.7" right="0.7" top="0.75" bottom="0.75" header="0.3" footer="0.3"/>
  <pageSetup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09"/>
  <sheetViews>
    <sheetView view="pageBreakPreview" zoomScale="60" zoomScaleNormal="100" workbookViewId="0">
      <selection activeCell="I32" sqref="I32"/>
    </sheetView>
  </sheetViews>
  <sheetFormatPr defaultRowHeight="15"/>
  <cols>
    <col min="2" max="2" width="9.5546875" customWidth="1"/>
    <col min="3" max="7" width="9.6640625" bestFit="1" customWidth="1"/>
    <col min="11" max="11" width="11.21875" customWidth="1"/>
    <col min="12" max="13" width="9.6640625" customWidth="1"/>
    <col min="14" max="14" width="10.77734375" customWidth="1"/>
    <col min="15" max="15" width="9.88671875" customWidth="1"/>
    <col min="16" max="16" width="10.33203125" customWidth="1"/>
  </cols>
  <sheetData>
    <row r="1" spans="2:16">
      <c r="B1" s="622" t="s">
        <v>204</v>
      </c>
      <c r="C1" s="622"/>
      <c r="D1" s="622"/>
      <c r="E1" s="622"/>
      <c r="F1" s="622"/>
      <c r="G1" s="622"/>
      <c r="H1" s="622"/>
      <c r="I1" s="622"/>
      <c r="J1" s="622"/>
      <c r="K1" s="622"/>
      <c r="L1" s="622"/>
      <c r="M1" s="622"/>
      <c r="N1" s="622"/>
      <c r="O1" s="622"/>
    </row>
    <row r="2" spans="2:16">
      <c r="B2" s="622"/>
      <c r="C2" s="622"/>
      <c r="D2" s="622"/>
      <c r="E2" s="622"/>
      <c r="F2" s="622"/>
      <c r="G2" s="622"/>
      <c r="H2" s="622"/>
      <c r="I2" s="622"/>
      <c r="J2" s="622"/>
      <c r="K2" s="622"/>
      <c r="L2" s="622"/>
      <c r="M2" s="622"/>
      <c r="N2" s="622"/>
      <c r="O2" s="622"/>
    </row>
    <row r="3" spans="2:16" ht="15.75" thickBot="1">
      <c r="B3" s="623"/>
      <c r="C3" s="623"/>
      <c r="D3" s="623"/>
      <c r="E3" s="623"/>
      <c r="F3" s="623"/>
      <c r="G3" s="623"/>
      <c r="H3" s="623"/>
      <c r="I3" s="623"/>
      <c r="J3" s="623"/>
      <c r="K3" s="623"/>
      <c r="L3" s="623"/>
      <c r="M3" s="623"/>
      <c r="N3" s="623"/>
      <c r="O3" s="623"/>
    </row>
    <row r="5" spans="2:16" ht="18">
      <c r="B5" s="695" t="s">
        <v>114</v>
      </c>
      <c r="C5" s="695"/>
      <c r="D5" s="695"/>
      <c r="E5" s="695"/>
      <c r="F5" s="468">
        <v>2017</v>
      </c>
    </row>
    <row r="7" spans="2:16" ht="15" customHeight="1"/>
    <row r="8" spans="2:16" ht="15.75">
      <c r="B8" s="682" t="s">
        <v>113</v>
      </c>
      <c r="C8" s="682"/>
      <c r="D8" s="682"/>
      <c r="E8" s="682"/>
      <c r="F8" s="682"/>
      <c r="G8" s="682"/>
    </row>
    <row r="9" spans="2:16" ht="15.75">
      <c r="B9" s="254"/>
      <c r="C9" s="683" t="s">
        <v>115</v>
      </c>
      <c r="D9" s="684"/>
      <c r="E9" s="684"/>
      <c r="F9" s="684"/>
      <c r="G9" s="685"/>
    </row>
    <row r="10" spans="2:16" ht="39" customHeight="1" thickBot="1">
      <c r="B10" s="452" t="s">
        <v>53</v>
      </c>
      <c r="C10" s="453">
        <v>0</v>
      </c>
      <c r="D10" s="453">
        <v>1</v>
      </c>
      <c r="E10" s="453">
        <v>2</v>
      </c>
      <c r="F10" s="453">
        <v>3</v>
      </c>
      <c r="G10" s="453">
        <v>4</v>
      </c>
      <c r="J10" s="686" t="s">
        <v>36</v>
      </c>
      <c r="K10" s="687"/>
      <c r="M10" s="455"/>
      <c r="N10" s="456"/>
      <c r="O10" s="456"/>
      <c r="P10" s="456"/>
    </row>
    <row r="11" spans="2:16" ht="21" customHeight="1">
      <c r="B11" s="466">
        <v>1.2</v>
      </c>
      <c r="C11" s="275">
        <v>2379</v>
      </c>
      <c r="D11" s="124">
        <v>2719</v>
      </c>
      <c r="E11" s="124">
        <v>3059</v>
      </c>
      <c r="F11" s="124">
        <v>3399</v>
      </c>
      <c r="G11" s="124">
        <v>3671</v>
      </c>
      <c r="J11" s="688"/>
      <c r="K11" s="689"/>
      <c r="M11" s="678"/>
      <c r="N11" s="677" t="s">
        <v>60</v>
      </c>
      <c r="O11" s="677" t="s">
        <v>196</v>
      </c>
      <c r="P11" s="677" t="s">
        <v>61</v>
      </c>
    </row>
    <row r="12" spans="2:16" ht="19.899999999999999" customHeight="1">
      <c r="B12" s="467">
        <v>1.1000000000000001</v>
      </c>
      <c r="C12" s="275">
        <v>2181</v>
      </c>
      <c r="D12" s="124">
        <v>2493</v>
      </c>
      <c r="E12" s="124">
        <v>2804</v>
      </c>
      <c r="F12" s="124">
        <v>3116</v>
      </c>
      <c r="G12" s="124">
        <v>3365</v>
      </c>
      <c r="J12" s="688"/>
      <c r="K12" s="689"/>
      <c r="M12" s="678"/>
      <c r="N12" s="677"/>
      <c r="O12" s="677"/>
      <c r="P12" s="677"/>
    </row>
    <row r="13" spans="2:16" ht="18.600000000000001" customHeight="1" thickBot="1">
      <c r="B13" s="47">
        <v>0.8</v>
      </c>
      <c r="C13" s="465">
        <v>1485</v>
      </c>
      <c r="D13" s="125">
        <v>1698</v>
      </c>
      <c r="E13" s="125">
        <v>1910</v>
      </c>
      <c r="F13" s="125">
        <v>2123</v>
      </c>
      <c r="G13" s="126">
        <v>2291</v>
      </c>
      <c r="J13" s="690"/>
      <c r="K13" s="691"/>
      <c r="M13" s="692" t="s">
        <v>62</v>
      </c>
      <c r="N13" s="68">
        <v>0</v>
      </c>
      <c r="O13" s="66">
        <v>1822</v>
      </c>
      <c r="P13" s="383"/>
    </row>
    <row r="14" spans="2:16" ht="16.5">
      <c r="B14" s="127">
        <v>0.6</v>
      </c>
      <c r="C14" s="128">
        <v>1254</v>
      </c>
      <c r="D14" s="128">
        <v>1434</v>
      </c>
      <c r="E14" s="128">
        <v>1613</v>
      </c>
      <c r="F14" s="128">
        <v>1791</v>
      </c>
      <c r="G14" s="129">
        <v>1935</v>
      </c>
      <c r="J14" s="64" t="s">
        <v>8</v>
      </c>
      <c r="K14" s="65" t="s">
        <v>9</v>
      </c>
      <c r="M14" s="693"/>
      <c r="N14" s="67">
        <v>1</v>
      </c>
      <c r="O14" s="66">
        <v>2260</v>
      </c>
      <c r="P14" s="383"/>
    </row>
    <row r="15" spans="2:16" ht="16.5">
      <c r="B15" s="46">
        <v>0.55000000000000004</v>
      </c>
      <c r="C15" s="124">
        <v>1150</v>
      </c>
      <c r="D15" s="124">
        <v>1315</v>
      </c>
      <c r="E15" s="124">
        <v>1478</v>
      </c>
      <c r="F15" s="124">
        <v>1642</v>
      </c>
      <c r="G15" s="130">
        <v>1774</v>
      </c>
      <c r="J15" s="63"/>
      <c r="K15" s="59"/>
      <c r="M15" s="693"/>
      <c r="N15" s="67">
        <v>2</v>
      </c>
      <c r="O15" s="66">
        <v>2822</v>
      </c>
      <c r="P15" s="383"/>
    </row>
    <row r="16" spans="2:16" ht="16.5">
      <c r="B16" s="46">
        <v>0.5</v>
      </c>
      <c r="C16" s="124">
        <v>1045</v>
      </c>
      <c r="D16" s="124">
        <v>1195</v>
      </c>
      <c r="E16" s="124">
        <v>1344</v>
      </c>
      <c r="F16" s="124">
        <v>1493</v>
      </c>
      <c r="G16" s="130">
        <v>1613</v>
      </c>
      <c r="J16" s="63">
        <v>1</v>
      </c>
      <c r="K16" s="60">
        <v>83600</v>
      </c>
      <c r="M16" s="693"/>
      <c r="N16" s="67">
        <v>3</v>
      </c>
      <c r="O16" s="66">
        <v>3393</v>
      </c>
      <c r="P16" s="383"/>
    </row>
    <row r="17" spans="2:16" ht="16.5">
      <c r="B17" s="46">
        <v>0.45</v>
      </c>
      <c r="C17" s="124">
        <v>941</v>
      </c>
      <c r="D17" s="124">
        <v>1076</v>
      </c>
      <c r="E17" s="124">
        <v>1209</v>
      </c>
      <c r="F17" s="124">
        <v>1343</v>
      </c>
      <c r="G17" s="130">
        <v>1451</v>
      </c>
      <c r="J17" s="63">
        <v>2</v>
      </c>
      <c r="K17" s="60">
        <v>95600</v>
      </c>
      <c r="M17" s="693"/>
      <c r="N17" s="67">
        <v>4</v>
      </c>
      <c r="O17" s="66">
        <v>3528</v>
      </c>
      <c r="P17" s="383"/>
    </row>
    <row r="18" spans="2:16" ht="16.5">
      <c r="B18" s="46">
        <v>0.4</v>
      </c>
      <c r="C18" s="124">
        <v>836</v>
      </c>
      <c r="D18" s="124">
        <v>956</v>
      </c>
      <c r="E18" s="124">
        <v>1075</v>
      </c>
      <c r="F18" s="124">
        <v>1194</v>
      </c>
      <c r="G18" s="130">
        <v>1290</v>
      </c>
      <c r="J18" s="63">
        <v>3</v>
      </c>
      <c r="K18" s="60">
        <v>107500</v>
      </c>
      <c r="M18" s="694"/>
      <c r="N18" s="67"/>
      <c r="O18" s="66"/>
      <c r="P18" s="383"/>
    </row>
    <row r="19" spans="2:16" ht="16.5">
      <c r="B19" s="46">
        <v>0.35</v>
      </c>
      <c r="C19" s="124">
        <v>732</v>
      </c>
      <c r="D19" s="124">
        <v>837</v>
      </c>
      <c r="E19" s="124">
        <v>941</v>
      </c>
      <c r="F19" s="124">
        <v>1045</v>
      </c>
      <c r="G19" s="130">
        <v>1129</v>
      </c>
      <c r="J19" s="63">
        <v>4</v>
      </c>
      <c r="K19" s="60">
        <v>119400</v>
      </c>
    </row>
    <row r="20" spans="2:16" ht="16.5">
      <c r="B20" s="46">
        <v>0.3</v>
      </c>
      <c r="C20" s="124">
        <v>628</v>
      </c>
      <c r="D20" s="124">
        <v>716</v>
      </c>
      <c r="E20" s="124">
        <v>806</v>
      </c>
      <c r="F20" s="124">
        <v>895</v>
      </c>
      <c r="G20" s="130">
        <v>968</v>
      </c>
      <c r="J20" s="63">
        <v>5</v>
      </c>
      <c r="K20" s="60">
        <v>129000</v>
      </c>
      <c r="M20" s="696" t="s">
        <v>197</v>
      </c>
      <c r="N20" s="697"/>
      <c r="O20" s="697"/>
      <c r="P20" s="698"/>
    </row>
    <row r="21" spans="2:16" ht="16.5">
      <c r="B21" s="46">
        <v>0.25</v>
      </c>
      <c r="C21" s="124">
        <v>523</v>
      </c>
      <c r="D21" s="124">
        <v>598</v>
      </c>
      <c r="E21" s="124">
        <v>672</v>
      </c>
      <c r="F21" s="124">
        <v>746</v>
      </c>
      <c r="G21" s="130">
        <v>806</v>
      </c>
      <c r="J21" s="63">
        <v>6</v>
      </c>
      <c r="K21" s="60">
        <v>138600</v>
      </c>
      <c r="M21" s="699"/>
      <c r="N21" s="700"/>
      <c r="O21" s="700"/>
      <c r="P21" s="701"/>
    </row>
    <row r="22" spans="2:16" ht="16.5">
      <c r="B22" s="46">
        <v>0.2</v>
      </c>
      <c r="C22" s="124">
        <v>418</v>
      </c>
      <c r="D22" s="124">
        <v>478</v>
      </c>
      <c r="E22" s="124">
        <v>538</v>
      </c>
      <c r="F22" s="124">
        <v>597</v>
      </c>
      <c r="G22" s="130">
        <v>645</v>
      </c>
      <c r="J22" s="63">
        <v>7</v>
      </c>
      <c r="K22" s="60">
        <v>148100</v>
      </c>
      <c r="M22" s="699"/>
      <c r="N22" s="700"/>
      <c r="O22" s="700"/>
      <c r="P22" s="701"/>
    </row>
    <row r="23" spans="2:16" ht="17.25" thickBot="1">
      <c r="B23" s="50">
        <v>0.15</v>
      </c>
      <c r="C23" s="131">
        <v>314</v>
      </c>
      <c r="D23" s="131">
        <v>359</v>
      </c>
      <c r="E23" s="131">
        <v>403</v>
      </c>
      <c r="F23" s="131">
        <v>448</v>
      </c>
      <c r="G23" s="132">
        <v>484</v>
      </c>
      <c r="J23" s="63">
        <v>8</v>
      </c>
      <c r="K23" s="60">
        <v>157700</v>
      </c>
      <c r="M23" s="702"/>
      <c r="N23" s="703"/>
      <c r="O23" s="703"/>
      <c r="P23" s="704"/>
    </row>
    <row r="24" spans="2:16">
      <c r="B24" s="679" t="s">
        <v>58</v>
      </c>
      <c r="C24" s="680"/>
      <c r="D24" s="680"/>
      <c r="E24" s="680"/>
      <c r="F24" s="680"/>
      <c r="G24" s="681"/>
      <c r="H24" s="55"/>
      <c r="I24" s="55"/>
    </row>
    <row r="25" spans="2:16" ht="16.5" thickBot="1">
      <c r="B25" s="56"/>
      <c r="C25" s="56">
        <v>1</v>
      </c>
      <c r="D25" s="57">
        <v>2</v>
      </c>
      <c r="E25" s="57">
        <v>3</v>
      </c>
      <c r="F25" s="57">
        <v>4</v>
      </c>
      <c r="G25" s="58">
        <v>5</v>
      </c>
      <c r="H25" s="49"/>
      <c r="I25" s="49"/>
    </row>
    <row r="27" spans="2:16" ht="15.75">
      <c r="B27" s="683" t="s">
        <v>112</v>
      </c>
      <c r="C27" s="684"/>
      <c r="D27" s="684"/>
      <c r="E27" s="684"/>
      <c r="F27" s="684"/>
      <c r="G27" s="685"/>
      <c r="J27" s="682" t="s">
        <v>109</v>
      </c>
      <c r="K27" s="682"/>
      <c r="L27" s="682"/>
      <c r="M27" s="682"/>
      <c r="N27" s="682"/>
      <c r="O27" s="682"/>
    </row>
    <row r="28" spans="2:16" ht="15.75">
      <c r="B28" s="254"/>
      <c r="C28" s="683" t="s">
        <v>115</v>
      </c>
      <c r="D28" s="684"/>
      <c r="E28" s="684"/>
      <c r="F28" s="684"/>
      <c r="G28" s="685"/>
      <c r="J28" s="254"/>
      <c r="K28" s="683" t="s">
        <v>115</v>
      </c>
      <c r="L28" s="684"/>
      <c r="M28" s="684"/>
      <c r="N28" s="684"/>
      <c r="O28" s="685"/>
    </row>
    <row r="29" spans="2:16" ht="33.75" thickBot="1">
      <c r="B29" s="452" t="s">
        <v>53</v>
      </c>
      <c r="C29" s="453">
        <v>0</v>
      </c>
      <c r="D29" s="453">
        <v>1</v>
      </c>
      <c r="E29" s="453">
        <v>2</v>
      </c>
      <c r="F29" s="453">
        <v>3</v>
      </c>
      <c r="G29" s="453">
        <v>4</v>
      </c>
      <c r="J29" s="61" t="s">
        <v>53</v>
      </c>
      <c r="K29" s="62">
        <v>0</v>
      </c>
      <c r="L29" s="62">
        <v>1</v>
      </c>
      <c r="M29" s="62">
        <v>2</v>
      </c>
      <c r="N29" s="62">
        <v>3</v>
      </c>
      <c r="O29" s="62">
        <v>4</v>
      </c>
    </row>
    <row r="30" spans="2:16" ht="16.5">
      <c r="B30" s="466">
        <v>1.2</v>
      </c>
      <c r="C30" s="454">
        <v>2379</v>
      </c>
      <c r="D30" s="454">
        <v>2549</v>
      </c>
      <c r="E30" s="454">
        <v>3059</v>
      </c>
      <c r="F30" s="454">
        <v>3535</v>
      </c>
      <c r="G30" s="454">
        <v>3943</v>
      </c>
      <c r="J30" s="276" t="s">
        <v>111</v>
      </c>
      <c r="K30" s="274">
        <v>1310</v>
      </c>
      <c r="L30" s="123">
        <v>1405</v>
      </c>
      <c r="M30" s="123">
        <v>1688</v>
      </c>
      <c r="N30" s="123">
        <v>1942</v>
      </c>
      <c r="O30" s="123">
        <v>2148</v>
      </c>
    </row>
    <row r="31" spans="2:16" ht="16.5">
      <c r="B31" s="467">
        <v>1.1000000000000001</v>
      </c>
      <c r="C31" s="454">
        <v>2181</v>
      </c>
      <c r="D31" s="454">
        <v>2337</v>
      </c>
      <c r="E31" s="454">
        <v>2804</v>
      </c>
      <c r="F31" s="454">
        <v>3240</v>
      </c>
      <c r="G31" s="454">
        <v>3615</v>
      </c>
      <c r="J31" s="276" t="s">
        <v>110</v>
      </c>
      <c r="K31" s="275">
        <v>1045</v>
      </c>
      <c r="L31" s="124">
        <v>1120</v>
      </c>
      <c r="M31" s="124">
        <v>1343</v>
      </c>
      <c r="N31" s="124">
        <v>1552</v>
      </c>
      <c r="O31" s="124">
        <v>1732</v>
      </c>
    </row>
    <row r="32" spans="2:16" ht="15.6" customHeight="1" thickBot="1">
      <c r="B32" s="47">
        <v>0.8</v>
      </c>
      <c r="C32" s="123">
        <v>1485</v>
      </c>
      <c r="D32" s="123">
        <v>1591.25</v>
      </c>
      <c r="E32" s="123">
        <v>1910</v>
      </c>
      <c r="F32" s="123">
        <v>2206.875</v>
      </c>
      <c r="G32" s="123">
        <v>2461.2499999999995</v>
      </c>
    </row>
    <row r="33" spans="2:15" ht="15.6" customHeight="1">
      <c r="B33" s="46">
        <v>0.6</v>
      </c>
      <c r="C33" s="124">
        <v>1254</v>
      </c>
      <c r="D33" s="124">
        <v>1344</v>
      </c>
      <c r="E33" s="124">
        <v>1613</v>
      </c>
      <c r="F33" s="124">
        <v>1863</v>
      </c>
      <c r="G33" s="124">
        <v>2079</v>
      </c>
      <c r="J33" s="469" t="s">
        <v>205</v>
      </c>
      <c r="K33" s="470">
        <v>1507</v>
      </c>
      <c r="L33" s="470">
        <v>1773</v>
      </c>
      <c r="M33" s="470">
        <v>2220</v>
      </c>
      <c r="N33" s="470">
        <v>3078</v>
      </c>
      <c r="O33" s="470">
        <v>3545</v>
      </c>
    </row>
    <row r="34" spans="2:15" ht="19.899999999999999" customHeight="1">
      <c r="B34" s="46">
        <v>0.55000000000000004</v>
      </c>
      <c r="C34" s="124">
        <v>1150</v>
      </c>
      <c r="D34" s="124">
        <v>1232</v>
      </c>
      <c r="E34" s="124">
        <v>1478</v>
      </c>
      <c r="F34" s="124">
        <v>1708</v>
      </c>
      <c r="G34" s="124">
        <v>1906</v>
      </c>
    </row>
    <row r="35" spans="2:15" ht="16.5">
      <c r="B35" s="46">
        <v>0.5</v>
      </c>
      <c r="C35" s="124">
        <v>1045</v>
      </c>
      <c r="D35" s="124">
        <v>1120</v>
      </c>
      <c r="E35" s="124">
        <v>1344</v>
      </c>
      <c r="F35" s="124">
        <v>1553</v>
      </c>
      <c r="G35" s="124">
        <v>1733</v>
      </c>
    </row>
    <row r="36" spans="2:15" ht="16.5">
      <c r="B36" s="46">
        <v>0.45</v>
      </c>
      <c r="C36" s="124">
        <v>941</v>
      </c>
      <c r="D36" s="124">
        <v>1008</v>
      </c>
      <c r="E36" s="124">
        <v>1209</v>
      </c>
      <c r="F36" s="124">
        <v>1397</v>
      </c>
      <c r="G36" s="124">
        <v>1559</v>
      </c>
    </row>
    <row r="37" spans="2:15" ht="16.5">
      <c r="B37" s="46">
        <v>0.4</v>
      </c>
      <c r="C37" s="124">
        <v>836</v>
      </c>
      <c r="D37" s="124">
        <v>896</v>
      </c>
      <c r="E37" s="124">
        <v>1075</v>
      </c>
      <c r="F37" s="124">
        <v>1242</v>
      </c>
      <c r="G37" s="124">
        <v>1386</v>
      </c>
    </row>
    <row r="38" spans="2:15" ht="16.5">
      <c r="B38" s="46">
        <v>0.35</v>
      </c>
      <c r="C38" s="124">
        <v>732</v>
      </c>
      <c r="D38" s="124">
        <v>784</v>
      </c>
      <c r="E38" s="124">
        <v>941</v>
      </c>
      <c r="F38" s="124">
        <v>1087</v>
      </c>
      <c r="G38" s="124">
        <v>1213</v>
      </c>
    </row>
    <row r="39" spans="2:15" ht="16.5">
      <c r="B39" s="46">
        <v>0.3</v>
      </c>
      <c r="C39" s="124">
        <v>628</v>
      </c>
      <c r="D39" s="124">
        <v>672</v>
      </c>
      <c r="E39" s="124">
        <v>806</v>
      </c>
      <c r="F39" s="124">
        <v>931</v>
      </c>
      <c r="G39" s="124">
        <v>1039</v>
      </c>
    </row>
    <row r="40" spans="2:15" ht="16.5">
      <c r="B40" s="46">
        <v>0.25</v>
      </c>
      <c r="C40" s="124">
        <v>523</v>
      </c>
      <c r="D40" s="124">
        <v>560</v>
      </c>
      <c r="E40" s="124">
        <v>672</v>
      </c>
      <c r="F40" s="124">
        <v>776</v>
      </c>
      <c r="G40" s="124">
        <v>866</v>
      </c>
    </row>
    <row r="41" spans="2:15" ht="16.5">
      <c r="B41" s="46">
        <v>0.2</v>
      </c>
      <c r="C41" s="45">
        <v>418</v>
      </c>
      <c r="D41" s="45">
        <v>448</v>
      </c>
      <c r="E41" s="45">
        <v>538</v>
      </c>
      <c r="F41" s="45">
        <v>621</v>
      </c>
      <c r="G41" s="45">
        <v>693</v>
      </c>
    </row>
    <row r="42" spans="2:15" ht="17.25" thickBot="1">
      <c r="B42" s="50">
        <v>0.15</v>
      </c>
      <c r="C42" s="51">
        <v>314</v>
      </c>
      <c r="D42" s="51">
        <v>336</v>
      </c>
      <c r="E42" s="51">
        <v>403</v>
      </c>
      <c r="F42" s="51">
        <v>466</v>
      </c>
      <c r="G42" s="51">
        <v>520</v>
      </c>
    </row>
    <row r="43" spans="2:15">
      <c r="B43" s="679" t="s">
        <v>59</v>
      </c>
      <c r="C43" s="680"/>
      <c r="D43" s="680"/>
      <c r="E43" s="680"/>
      <c r="F43" s="680"/>
      <c r="G43" s="681"/>
    </row>
    <row r="44" spans="2:15" ht="16.5" thickBot="1">
      <c r="B44" s="52"/>
      <c r="C44" s="52">
        <v>1</v>
      </c>
      <c r="D44" s="137">
        <v>1.5</v>
      </c>
      <c r="E44" s="53">
        <v>3</v>
      </c>
      <c r="F44" s="137">
        <v>4.5</v>
      </c>
      <c r="G44" s="54">
        <v>6</v>
      </c>
    </row>
    <row r="46" spans="2:15">
      <c r="H46" s="48"/>
      <c r="I46" s="48"/>
    </row>
    <row r="47" spans="2:15" ht="15.75">
      <c r="H47" s="49"/>
      <c r="I47" s="49"/>
    </row>
    <row r="48" spans="2:15" ht="15.75">
      <c r="B48" s="49"/>
      <c r="C48" s="49"/>
      <c r="D48" s="49"/>
      <c r="E48" s="49"/>
      <c r="F48" s="49"/>
      <c r="G48" s="49"/>
      <c r="H48" s="49"/>
      <c r="I48" s="49"/>
    </row>
    <row r="52" ht="31.15" customHeight="1"/>
    <row r="108" spans="2:2">
      <c r="B108" s="133"/>
    </row>
    <row r="109" spans="2:2">
      <c r="B109" s="133"/>
    </row>
  </sheetData>
  <sheetProtection password="EE98" sheet="1"/>
  <mergeCells count="17">
    <mergeCell ref="B1:O3"/>
    <mergeCell ref="B27:G27"/>
    <mergeCell ref="C28:G28"/>
    <mergeCell ref="J10:K13"/>
    <mergeCell ref="M13:M18"/>
    <mergeCell ref="B5:E5"/>
    <mergeCell ref="B8:G8"/>
    <mergeCell ref="C9:G9"/>
    <mergeCell ref="K28:O28"/>
    <mergeCell ref="M20:P23"/>
    <mergeCell ref="P11:P12"/>
    <mergeCell ref="M11:M12"/>
    <mergeCell ref="B43:G43"/>
    <mergeCell ref="B24:G24"/>
    <mergeCell ref="J27:O27"/>
    <mergeCell ref="N11:N12"/>
    <mergeCell ref="O11:O12"/>
  </mergeCells>
  <pageMargins left="0.7" right="0.7" top="0.75" bottom="0.75" header="0.3" footer="0.3"/>
  <pageSetup scale="67" orientation="landscape"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73"/>
  <sheetViews>
    <sheetView view="pageBreakPreview" zoomScale="75" zoomScaleNormal="100" zoomScaleSheetLayoutView="75" workbookViewId="0">
      <selection activeCell="B2" sqref="B2:D2"/>
    </sheetView>
  </sheetViews>
  <sheetFormatPr defaultRowHeight="15"/>
  <cols>
    <col min="3" max="3" width="13.88671875" customWidth="1"/>
    <col min="4" max="4" width="14.6640625" customWidth="1"/>
  </cols>
  <sheetData>
    <row r="2" spans="2:21" ht="18">
      <c r="B2" s="705" t="s">
        <v>118</v>
      </c>
      <c r="C2" s="705"/>
      <c r="D2" s="705"/>
      <c r="F2" s="588" t="str">
        <f>+'CSJ RentRoll'!$K$3</f>
        <v>Property Name</v>
      </c>
      <c r="G2" s="589"/>
      <c r="H2" s="589"/>
      <c r="I2" s="590"/>
    </row>
    <row r="4" spans="2:21">
      <c r="B4" s="138" t="s">
        <v>161</v>
      </c>
      <c r="C4" s="628" t="s">
        <v>146</v>
      </c>
      <c r="D4" s="629"/>
      <c r="E4" s="138" t="s">
        <v>161</v>
      </c>
      <c r="F4" s="59" t="s">
        <v>117</v>
      </c>
      <c r="G4" s="59" t="s">
        <v>117</v>
      </c>
      <c r="H4" s="59" t="s">
        <v>141</v>
      </c>
      <c r="I4" s="59" t="s">
        <v>141</v>
      </c>
    </row>
    <row r="5" spans="2:21" ht="30">
      <c r="B5" s="142" t="s">
        <v>40</v>
      </c>
      <c r="C5" s="143" t="s">
        <v>229</v>
      </c>
      <c r="D5" s="143" t="s">
        <v>229</v>
      </c>
      <c r="E5" s="143" t="s">
        <v>155</v>
      </c>
      <c r="F5" s="143" t="s">
        <v>155</v>
      </c>
      <c r="G5" s="142" t="s">
        <v>40</v>
      </c>
      <c r="H5" s="142" t="s">
        <v>40</v>
      </c>
      <c r="I5" s="143" t="s">
        <v>155</v>
      </c>
    </row>
    <row r="6" spans="2:21">
      <c r="B6" s="138"/>
      <c r="C6" s="268" t="s">
        <v>116</v>
      </c>
      <c r="D6" s="268" t="s">
        <v>117</v>
      </c>
      <c r="E6" s="138"/>
      <c r="H6" s="138"/>
      <c r="I6" s="138"/>
    </row>
    <row r="7" spans="2:21" ht="16.5">
      <c r="B7" s="141">
        <v>0.11</v>
      </c>
      <c r="C7" s="139">
        <v>2181</v>
      </c>
      <c r="D7" s="212">
        <v>2181</v>
      </c>
      <c r="E7" s="213">
        <f>COUNTIF('CSJ RentRoll'!$Y$10:$Y$721,'Reference Data 2'!B7)</f>
        <v>0</v>
      </c>
      <c r="F7" s="479">
        <f>COUNTIF('CSJ RentRoll'!$AM$10:$AM$721,'Reference Data 2'!G7)</f>
        <v>0</v>
      </c>
      <c r="G7" s="481">
        <v>0.11</v>
      </c>
      <c r="H7" s="170"/>
      <c r="I7" s="138"/>
    </row>
    <row r="8" spans="2:21" ht="16.5">
      <c r="B8" s="141">
        <v>0.12</v>
      </c>
      <c r="C8" s="139">
        <v>2379</v>
      </c>
      <c r="D8" s="212">
        <v>2379</v>
      </c>
      <c r="E8" s="213">
        <f>COUNTIF('CSJ RentRoll'!$Y$10:$Y$721,'Reference Data 2'!B8)</f>
        <v>0</v>
      </c>
      <c r="F8" s="479">
        <f>COUNTIF('CSJ RentRoll'!$AM$10:$AM$721,'Reference Data 2'!G8)</f>
        <v>0</v>
      </c>
      <c r="G8" s="481">
        <v>0.12</v>
      </c>
      <c r="H8" s="170"/>
      <c r="I8" s="138"/>
    </row>
    <row r="9" spans="2:21" ht="16.5">
      <c r="B9" s="141">
        <v>0.15</v>
      </c>
      <c r="C9" s="158">
        <v>314</v>
      </c>
      <c r="D9" s="158">
        <v>314</v>
      </c>
      <c r="E9" s="213">
        <f>COUNTIF('CSJ RentRoll'!$Y$10:$Y$721,'Reference Data 2'!B9)</f>
        <v>0</v>
      </c>
      <c r="F9" s="210">
        <f>COUNTIF('CSJ RentRoll'!$AM$10:$AM$721,'Reference Data 2'!G9)</f>
        <v>0</v>
      </c>
      <c r="G9" s="480">
        <v>0.15</v>
      </c>
      <c r="H9" s="253">
        <v>0.1</v>
      </c>
      <c r="I9" s="210">
        <f>COUNTIF('CSJ RentRoll'!$AN$10:$AN$721,H9)</f>
        <v>0</v>
      </c>
      <c r="K9" s="471"/>
      <c r="L9" s="471"/>
      <c r="M9" s="471"/>
      <c r="N9" s="471"/>
      <c r="O9" s="471"/>
      <c r="P9" s="471"/>
      <c r="Q9" s="471"/>
      <c r="R9" s="471"/>
      <c r="S9" s="471"/>
      <c r="T9" s="471"/>
      <c r="U9" s="471"/>
    </row>
    <row r="10" spans="2:21" ht="16.5">
      <c r="B10" s="141">
        <v>0.2</v>
      </c>
      <c r="C10" s="140">
        <v>418</v>
      </c>
      <c r="D10" s="140">
        <v>418</v>
      </c>
      <c r="E10" s="213">
        <f>COUNTIF('CSJ RentRoll'!$Y$10:$Y$721,'Reference Data 2'!B10)</f>
        <v>0</v>
      </c>
      <c r="F10" s="210">
        <f>COUNTIF('CSJ RentRoll'!$AM$10:$AM$721,'Reference Data 2'!G10)</f>
        <v>0</v>
      </c>
      <c r="G10" s="252">
        <v>0.2</v>
      </c>
      <c r="H10" s="253">
        <v>0.2</v>
      </c>
      <c r="I10" s="210">
        <f>COUNTIF('CSJ RentRoll'!$AN$10:$AN$721,H10)</f>
        <v>0</v>
      </c>
      <c r="K10" s="151"/>
      <c r="L10" s="151"/>
      <c r="M10" s="151"/>
      <c r="N10" s="151"/>
      <c r="O10" s="151"/>
      <c r="P10" s="151"/>
      <c r="Q10" s="151"/>
      <c r="R10" s="151"/>
      <c r="S10" s="151"/>
      <c r="T10" s="151"/>
      <c r="U10" s="151"/>
    </row>
    <row r="11" spans="2:21" ht="16.5">
      <c r="B11" s="141">
        <v>0.25</v>
      </c>
      <c r="C11" s="139">
        <v>523</v>
      </c>
      <c r="D11" s="139">
        <v>523</v>
      </c>
      <c r="E11" s="213">
        <f>COUNTIF('CSJ RentRoll'!$Y$10:$Y$721,'Reference Data 2'!B11)</f>
        <v>0</v>
      </c>
      <c r="F11" s="210">
        <f>COUNTIF('CSJ RentRoll'!$AM$10:$AM$721,'Reference Data 2'!G11)</f>
        <v>0</v>
      </c>
      <c r="G11" s="252">
        <v>0.25</v>
      </c>
      <c r="H11" s="253">
        <v>1.1000000000000001</v>
      </c>
      <c r="I11" s="210">
        <f>COUNTIF('CSJ RentRoll'!$AN$10:$AN$721,H11)</f>
        <v>0</v>
      </c>
      <c r="K11" s="151"/>
      <c r="L11" s="151"/>
      <c r="M11" s="151"/>
      <c r="N11" s="151"/>
      <c r="O11" s="151"/>
      <c r="P11" s="151"/>
      <c r="Q11" s="151"/>
      <c r="R11" s="151"/>
      <c r="S11" s="151"/>
      <c r="T11" s="151"/>
      <c r="U11" s="151"/>
    </row>
    <row r="12" spans="2:21" ht="16.5">
      <c r="B12" s="141">
        <v>0.3</v>
      </c>
      <c r="C12" s="139">
        <v>628</v>
      </c>
      <c r="D12" s="139">
        <v>628</v>
      </c>
      <c r="E12" s="213">
        <f>COUNTIF('CSJ RentRoll'!$Y$10:$Y$721,'Reference Data 2'!B12)</f>
        <v>0</v>
      </c>
      <c r="F12" s="210">
        <f>COUNTIF('CSJ RentRoll'!$AM$10:$AM$721,'Reference Data 2'!G12)</f>
        <v>0</v>
      </c>
      <c r="G12" s="252">
        <v>0.3</v>
      </c>
      <c r="H12" s="253">
        <v>1.2</v>
      </c>
      <c r="I12" s="210">
        <f>COUNTIF('CSJ RentRoll'!$AN$10:$AN$721,H12)</f>
        <v>0</v>
      </c>
      <c r="K12" s="151"/>
      <c r="L12" s="151"/>
      <c r="M12" s="151"/>
      <c r="N12" s="151"/>
      <c r="O12" s="151"/>
      <c r="P12" s="151"/>
      <c r="Q12" s="151"/>
      <c r="R12" s="151"/>
      <c r="S12" s="151"/>
      <c r="T12" s="151"/>
      <c r="U12" s="151"/>
    </row>
    <row r="13" spans="2:21" ht="16.5">
      <c r="B13" s="141">
        <v>0.35</v>
      </c>
      <c r="C13" s="139">
        <v>732</v>
      </c>
      <c r="D13" s="139">
        <v>732</v>
      </c>
      <c r="E13" s="213">
        <f>COUNTIF('CSJ RentRoll'!$Y$10:$Y$721,'Reference Data 2'!B13)</f>
        <v>0</v>
      </c>
      <c r="F13" s="210">
        <f>COUNTIF('CSJ RentRoll'!$AM$10:$AM$721,'Reference Data 2'!G13)</f>
        <v>0</v>
      </c>
      <c r="G13" s="252">
        <v>0.35</v>
      </c>
      <c r="H13" s="253">
        <v>2.1</v>
      </c>
      <c r="I13" s="210">
        <f>COUNTIF('CSJ RentRoll'!$AN$10:$AN$721,H13)</f>
        <v>0</v>
      </c>
      <c r="K13" s="151"/>
      <c r="L13" s="151"/>
      <c r="M13" s="151"/>
      <c r="N13" s="151"/>
      <c r="O13" s="151"/>
      <c r="P13" s="151"/>
      <c r="Q13" s="151"/>
      <c r="R13" s="151"/>
      <c r="S13" s="151"/>
      <c r="T13" s="151"/>
      <c r="U13" s="151"/>
    </row>
    <row r="14" spans="2:21" ht="16.5">
      <c r="B14" s="141">
        <v>0.4</v>
      </c>
      <c r="C14" s="139">
        <v>836</v>
      </c>
      <c r="D14" s="139">
        <v>836</v>
      </c>
      <c r="E14" s="213">
        <f>COUNTIF('CSJ RentRoll'!$Y$10:$Y$721,'Reference Data 2'!B14)</f>
        <v>0</v>
      </c>
      <c r="F14" s="210">
        <f>COUNTIF('CSJ RentRoll'!$AM$10:$AM$721,'Reference Data 2'!G14)</f>
        <v>0</v>
      </c>
      <c r="G14" s="252">
        <v>0.4</v>
      </c>
      <c r="H14" s="253">
        <v>2.2000000000000002</v>
      </c>
      <c r="I14" s="210">
        <f>COUNTIF('CSJ RentRoll'!$AN$10:$AN$721,H14)</f>
        <v>0</v>
      </c>
      <c r="K14" s="151"/>
      <c r="L14" s="151"/>
      <c r="M14" s="151"/>
      <c r="N14" s="151"/>
      <c r="O14" s="151"/>
      <c r="P14" s="151"/>
      <c r="Q14" s="151"/>
      <c r="R14" s="151"/>
      <c r="S14" s="151"/>
      <c r="T14" s="151"/>
      <c r="U14" s="151"/>
    </row>
    <row r="15" spans="2:21" ht="16.5">
      <c r="B15" s="141">
        <v>0.45</v>
      </c>
      <c r="C15" s="139">
        <v>941</v>
      </c>
      <c r="D15" s="139">
        <v>941</v>
      </c>
      <c r="E15" s="213">
        <f>COUNTIF('CSJ RentRoll'!$Y$10:$Y$721,'Reference Data 2'!B15)</f>
        <v>0</v>
      </c>
      <c r="F15" s="210">
        <f>COUNTIF('CSJ RentRoll'!$AM$10:$AM$721,'Reference Data 2'!G15)</f>
        <v>0</v>
      </c>
      <c r="G15" s="252">
        <v>0.45</v>
      </c>
      <c r="H15" s="253">
        <v>3.1</v>
      </c>
      <c r="I15" s="210">
        <f>COUNTIF('CSJ RentRoll'!$AN$10:$AN$721,H15)</f>
        <v>0</v>
      </c>
      <c r="K15" s="151"/>
      <c r="L15" s="151"/>
      <c r="M15" s="151"/>
      <c r="N15" s="151"/>
      <c r="O15" s="151"/>
      <c r="P15" s="151"/>
      <c r="Q15" s="151"/>
      <c r="R15" s="151"/>
      <c r="S15" s="151"/>
      <c r="T15" s="151"/>
      <c r="U15" s="151"/>
    </row>
    <row r="16" spans="2:21" ht="16.5">
      <c r="B16" s="141">
        <v>0.5</v>
      </c>
      <c r="C16" s="139">
        <v>1045</v>
      </c>
      <c r="D16" s="139">
        <v>1045</v>
      </c>
      <c r="E16" s="213">
        <f>COUNTIF('CSJ RentRoll'!$Y$10:$Y$721,'Reference Data 2'!B16)</f>
        <v>0</v>
      </c>
      <c r="F16" s="210">
        <f>COUNTIF('CSJ RentRoll'!$AM$10:$AM$721,'Reference Data 2'!G16)</f>
        <v>0</v>
      </c>
      <c r="G16" s="252">
        <v>0.5</v>
      </c>
      <c r="H16" s="253">
        <v>3.2</v>
      </c>
      <c r="I16" s="210">
        <f>COUNTIF('CSJ RentRoll'!$AN$10:$AN$721,H16)</f>
        <v>0</v>
      </c>
      <c r="K16" s="151"/>
      <c r="L16" s="151"/>
      <c r="M16" s="151"/>
      <c r="N16" s="151"/>
      <c r="O16" s="151"/>
      <c r="P16" s="151"/>
      <c r="Q16" s="151"/>
      <c r="R16" s="151"/>
      <c r="S16" s="151"/>
      <c r="T16" s="151"/>
      <c r="U16" s="151"/>
    </row>
    <row r="17" spans="2:21" ht="16.5">
      <c r="B17" s="141">
        <v>0.55000000000000004</v>
      </c>
      <c r="C17" s="139">
        <v>1150</v>
      </c>
      <c r="D17" s="139">
        <v>1150</v>
      </c>
      <c r="E17" s="213">
        <f>COUNTIF('CSJ RentRoll'!$Y$10:$Y$721,'Reference Data 2'!B17)</f>
        <v>0</v>
      </c>
      <c r="F17" s="210">
        <f>COUNTIF('CSJ RentRoll'!$AM$10:$AM$721,'Reference Data 2'!G17)</f>
        <v>0</v>
      </c>
      <c r="G17" s="252">
        <v>0.55000000000000004</v>
      </c>
      <c r="H17" s="253">
        <v>4.0999999999999996</v>
      </c>
      <c r="I17" s="210">
        <f>COUNTIF('CSJ RentRoll'!$AN$10:$AN$721,H17)</f>
        <v>0</v>
      </c>
      <c r="K17" s="151"/>
      <c r="L17" s="151"/>
      <c r="M17" s="151"/>
      <c r="N17" s="151"/>
      <c r="O17" s="151"/>
      <c r="P17" s="151"/>
      <c r="Q17" s="151"/>
      <c r="R17" s="151"/>
      <c r="S17" s="151"/>
      <c r="T17" s="151"/>
      <c r="U17" s="151"/>
    </row>
    <row r="18" spans="2:21" ht="16.5">
      <c r="B18" s="141">
        <v>0.6</v>
      </c>
      <c r="C18" s="139">
        <v>1254</v>
      </c>
      <c r="D18" s="139">
        <v>1254</v>
      </c>
      <c r="E18" s="213">
        <f>COUNTIF('CSJ RentRoll'!$Y$10:$Y$721,'Reference Data 2'!B18)</f>
        <v>0</v>
      </c>
      <c r="F18" s="210">
        <f>COUNTIF('CSJ RentRoll'!$AM$10:$AM$721,'Reference Data 2'!G18)</f>
        <v>0</v>
      </c>
      <c r="G18" s="252">
        <v>0.6</v>
      </c>
      <c r="H18" s="253">
        <v>4.2</v>
      </c>
      <c r="I18" s="210">
        <f>COUNTIF('CSJ RentRoll'!$AN$10:$AN$721,H18)</f>
        <v>0</v>
      </c>
      <c r="K18" s="151"/>
      <c r="L18" s="151"/>
      <c r="M18" s="151"/>
      <c r="N18" s="151"/>
      <c r="O18" s="151"/>
      <c r="P18" s="151"/>
      <c r="Q18" s="151"/>
      <c r="R18" s="151"/>
      <c r="S18" s="151"/>
      <c r="T18" s="151"/>
      <c r="U18" s="151"/>
    </row>
    <row r="19" spans="2:21" ht="16.5">
      <c r="B19" s="141">
        <v>0.8</v>
      </c>
      <c r="C19" s="139">
        <v>1485</v>
      </c>
      <c r="D19" s="139">
        <v>1485</v>
      </c>
      <c r="E19" s="213">
        <f>COUNTIF('CSJ RentRoll'!$Y$10:$Y$721,'Reference Data 2'!B19)</f>
        <v>0</v>
      </c>
      <c r="F19" s="210">
        <f>COUNTIF('CSJ RentRoll'!$AM$10:$AM$721,'Reference Data 2'!G19)</f>
        <v>0</v>
      </c>
      <c r="G19" s="141">
        <v>0.8</v>
      </c>
      <c r="K19" s="471"/>
      <c r="L19" s="151"/>
      <c r="M19" s="151"/>
      <c r="N19" s="151"/>
      <c r="O19" s="151"/>
      <c r="P19" s="151"/>
      <c r="Q19" s="151"/>
      <c r="R19" s="151"/>
      <c r="S19" s="151"/>
      <c r="T19" s="151"/>
      <c r="U19" s="151"/>
    </row>
    <row r="20" spans="2:21" ht="16.5">
      <c r="B20" s="141">
        <v>1.1100000000000001</v>
      </c>
      <c r="C20" s="139">
        <v>2493</v>
      </c>
      <c r="D20" s="212">
        <v>2337</v>
      </c>
      <c r="E20" s="213">
        <f>COUNTIF('CSJ RentRoll'!$Y$10:$Y$721,'Reference Data 2'!B20)</f>
        <v>0</v>
      </c>
      <c r="F20" s="210">
        <f>COUNTIF('CSJ RentRoll'!$AM$10:$AM$721,'Reference Data 2'!G20)</f>
        <v>0</v>
      </c>
      <c r="G20" s="141">
        <v>1.1100000000000001</v>
      </c>
      <c r="K20" s="471"/>
      <c r="L20" s="151"/>
      <c r="M20" s="151"/>
      <c r="N20" s="151"/>
      <c r="O20" s="151"/>
      <c r="P20" s="151"/>
      <c r="Q20" s="151"/>
      <c r="R20" s="151"/>
      <c r="S20" s="151"/>
      <c r="T20" s="151"/>
      <c r="U20" s="151"/>
    </row>
    <row r="21" spans="2:21" ht="16.5">
      <c r="B21" s="141">
        <v>1.1200000000000001</v>
      </c>
      <c r="C21" s="139">
        <v>2719</v>
      </c>
      <c r="D21" s="212">
        <v>2549</v>
      </c>
      <c r="E21" s="213">
        <f>COUNTIF('CSJ RentRoll'!$Y$10:$Y$721,'Reference Data 2'!B21)</f>
        <v>0</v>
      </c>
      <c r="F21" s="210">
        <f>COUNTIF('CSJ RentRoll'!$AM$10:$AM$721,'Reference Data 2'!G21)</f>
        <v>0</v>
      </c>
      <c r="G21" s="141">
        <v>1.1200000000000001</v>
      </c>
      <c r="K21" s="471"/>
      <c r="L21" s="151"/>
      <c r="M21" s="151"/>
      <c r="N21" s="151"/>
      <c r="O21" s="151"/>
      <c r="P21" s="151"/>
      <c r="Q21" s="151"/>
      <c r="R21" s="151"/>
      <c r="S21" s="151"/>
      <c r="T21" s="151"/>
      <c r="U21" s="151"/>
    </row>
    <row r="22" spans="2:21" ht="16.5">
      <c r="B22" s="141">
        <v>1.1499999999999999</v>
      </c>
      <c r="C22" s="139">
        <v>359</v>
      </c>
      <c r="D22" s="211">
        <v>336</v>
      </c>
      <c r="E22" s="213">
        <f>COUNTIF('CSJ RentRoll'!$Y$10:$Y$721,'Reference Data 2'!B22)</f>
        <v>0</v>
      </c>
      <c r="F22" s="210">
        <f>COUNTIF('CSJ RentRoll'!$AM$10:$AM$721,'Reference Data 2'!G22)</f>
        <v>0</v>
      </c>
      <c r="G22" s="141">
        <v>1.1499999999999999</v>
      </c>
      <c r="K22" s="471"/>
      <c r="L22" s="151"/>
      <c r="M22" s="151"/>
      <c r="N22" s="151"/>
      <c r="O22" s="151"/>
      <c r="P22" s="151"/>
      <c r="Q22" s="151"/>
      <c r="R22" s="151"/>
      <c r="S22" s="151"/>
      <c r="T22" s="151"/>
      <c r="U22" s="151"/>
    </row>
    <row r="23" spans="2:21" ht="16.5">
      <c r="B23" s="141">
        <v>1.2</v>
      </c>
      <c r="C23" s="139">
        <v>478</v>
      </c>
      <c r="D23" s="211">
        <v>448</v>
      </c>
      <c r="E23" s="213">
        <f>COUNTIF('CSJ RentRoll'!$Y$10:$Y$721,'Reference Data 2'!B23)</f>
        <v>0</v>
      </c>
      <c r="F23" s="210">
        <f>COUNTIF('CSJ RentRoll'!$AM$10:$AM$721,'Reference Data 2'!G23)</f>
        <v>0</v>
      </c>
      <c r="G23" s="141">
        <v>1.2</v>
      </c>
      <c r="K23" s="471"/>
      <c r="L23" s="151"/>
      <c r="M23" s="151"/>
      <c r="N23" s="151"/>
      <c r="O23" s="151"/>
      <c r="P23" s="151"/>
      <c r="Q23" s="151"/>
      <c r="R23" s="151"/>
      <c r="S23" s="151"/>
      <c r="T23" s="151"/>
      <c r="U23" s="151"/>
    </row>
    <row r="24" spans="2:21" ht="16.5">
      <c r="B24" s="141">
        <v>1.25</v>
      </c>
      <c r="C24" s="139">
        <v>598</v>
      </c>
      <c r="D24" s="212">
        <v>560</v>
      </c>
      <c r="E24" s="213">
        <f>COUNTIF('CSJ RentRoll'!$Y$10:$Y$721,'Reference Data 2'!B24)</f>
        <v>0</v>
      </c>
      <c r="F24" s="210">
        <f>COUNTIF('CSJ RentRoll'!$AM$10:$AM$721,'Reference Data 2'!G24)</f>
        <v>0</v>
      </c>
      <c r="G24" s="141">
        <v>1.25</v>
      </c>
      <c r="K24" s="471"/>
      <c r="L24" s="151"/>
      <c r="M24" s="151"/>
      <c r="N24" s="151"/>
      <c r="O24" s="151"/>
      <c r="P24" s="151"/>
      <c r="Q24" s="151"/>
      <c r="R24" s="151"/>
      <c r="S24" s="151"/>
      <c r="T24" s="151"/>
      <c r="U24" s="151"/>
    </row>
    <row r="25" spans="2:21" ht="16.5">
      <c r="B25" s="141">
        <v>1.3</v>
      </c>
      <c r="C25" s="139">
        <v>716</v>
      </c>
      <c r="D25" s="212">
        <v>672</v>
      </c>
      <c r="E25" s="213">
        <f>COUNTIF('CSJ RentRoll'!$Y$10:$Y$721,'Reference Data 2'!B25)</f>
        <v>0</v>
      </c>
      <c r="F25" s="210">
        <f>COUNTIF('CSJ RentRoll'!$AM$10:$AM$721,'Reference Data 2'!G25)</f>
        <v>0</v>
      </c>
      <c r="G25" s="141">
        <v>1.3</v>
      </c>
      <c r="K25" s="471"/>
      <c r="L25" s="151"/>
      <c r="M25" s="151"/>
      <c r="N25" s="151"/>
      <c r="O25" s="151"/>
      <c r="P25" s="151"/>
      <c r="Q25" s="151"/>
      <c r="R25" s="151"/>
      <c r="S25" s="151"/>
      <c r="T25" s="151"/>
      <c r="U25" s="151"/>
    </row>
    <row r="26" spans="2:21" ht="16.5">
      <c r="B26" s="141">
        <v>1.35</v>
      </c>
      <c r="C26" s="139">
        <v>837</v>
      </c>
      <c r="D26" s="212">
        <v>784</v>
      </c>
      <c r="E26" s="213">
        <f>COUNTIF('CSJ RentRoll'!$Y$10:$Y$721,'Reference Data 2'!B26)</f>
        <v>0</v>
      </c>
      <c r="F26" s="210">
        <f>COUNTIF('CSJ RentRoll'!$AM$10:$AM$721,'Reference Data 2'!G26)</f>
        <v>0</v>
      </c>
      <c r="G26" s="141">
        <v>1.35</v>
      </c>
      <c r="K26" s="471"/>
      <c r="L26" s="151"/>
      <c r="M26" s="151"/>
      <c r="N26" s="151"/>
      <c r="O26" s="151"/>
      <c r="P26" s="151"/>
      <c r="Q26" s="151"/>
      <c r="R26" s="151"/>
      <c r="S26" s="151"/>
      <c r="T26" s="151"/>
      <c r="U26" s="151"/>
    </row>
    <row r="27" spans="2:21" ht="16.5">
      <c r="B27" s="141">
        <v>1.4</v>
      </c>
      <c r="C27" s="139">
        <v>956</v>
      </c>
      <c r="D27" s="212">
        <v>896</v>
      </c>
      <c r="E27" s="213">
        <f>COUNTIF('CSJ RentRoll'!$Y$10:$Y$721,'Reference Data 2'!B27)</f>
        <v>0</v>
      </c>
      <c r="F27" s="210">
        <f>COUNTIF('CSJ RentRoll'!$AM$10:$AM$721,'Reference Data 2'!G27)</f>
        <v>0</v>
      </c>
      <c r="G27" s="141">
        <v>1.4</v>
      </c>
      <c r="K27" s="471"/>
      <c r="L27" s="151"/>
      <c r="M27" s="151"/>
      <c r="N27" s="151"/>
      <c r="O27" s="151"/>
      <c r="P27" s="151"/>
      <c r="Q27" s="151"/>
      <c r="R27" s="151"/>
      <c r="S27" s="151"/>
      <c r="T27" s="151"/>
      <c r="U27" s="151"/>
    </row>
    <row r="28" spans="2:21" ht="16.5">
      <c r="B28" s="141">
        <v>1.45</v>
      </c>
      <c r="C28" s="139">
        <v>1076</v>
      </c>
      <c r="D28" s="212">
        <v>1008</v>
      </c>
      <c r="E28" s="213">
        <f>COUNTIF('CSJ RentRoll'!$Y$10:$Y$721,'Reference Data 2'!B28)</f>
        <v>0</v>
      </c>
      <c r="F28" s="210">
        <f>COUNTIF('CSJ RentRoll'!$AM$10:$AM$721,'Reference Data 2'!G28)</f>
        <v>0</v>
      </c>
      <c r="G28" s="141">
        <v>1.45</v>
      </c>
      <c r="K28" s="471"/>
      <c r="L28" s="151"/>
      <c r="M28" s="151"/>
      <c r="N28" s="151"/>
      <c r="O28" s="151"/>
      <c r="P28" s="151"/>
      <c r="Q28" s="151"/>
      <c r="R28" s="151"/>
      <c r="S28" s="151"/>
      <c r="T28" s="151"/>
      <c r="U28" s="151"/>
    </row>
    <row r="29" spans="2:21" ht="16.5">
      <c r="B29" s="141">
        <v>1.5</v>
      </c>
      <c r="C29" s="139">
        <v>1195</v>
      </c>
      <c r="D29" s="212">
        <v>1120</v>
      </c>
      <c r="E29" s="213">
        <f>COUNTIF('CSJ RentRoll'!$Y$10:$Y$721,'Reference Data 2'!B29)</f>
        <v>0</v>
      </c>
      <c r="F29" s="210">
        <f>COUNTIF('CSJ RentRoll'!$AM$10:$AM$721,'Reference Data 2'!G29)</f>
        <v>0</v>
      </c>
      <c r="G29" s="141">
        <v>1.5</v>
      </c>
      <c r="K29" s="471"/>
      <c r="L29" s="151"/>
      <c r="M29" s="151"/>
      <c r="N29" s="151"/>
      <c r="O29" s="151"/>
      <c r="P29" s="151"/>
      <c r="Q29" s="151"/>
      <c r="R29" s="151"/>
      <c r="S29" s="151"/>
      <c r="T29" s="151"/>
      <c r="U29" s="151"/>
    </row>
    <row r="30" spans="2:21" ht="16.5">
      <c r="B30" s="141">
        <v>1.55</v>
      </c>
      <c r="C30" s="139">
        <v>1315</v>
      </c>
      <c r="D30" s="212">
        <v>1232</v>
      </c>
      <c r="E30" s="213">
        <f>COUNTIF('CSJ RentRoll'!$Y$10:$Y$721,'Reference Data 2'!B30)</f>
        <v>0</v>
      </c>
      <c r="F30" s="210">
        <f>COUNTIF('CSJ RentRoll'!$AM$10:$AM$721,'Reference Data 2'!G30)</f>
        <v>0</v>
      </c>
      <c r="G30" s="141">
        <v>1.55</v>
      </c>
    </row>
    <row r="31" spans="2:21" ht="16.5">
      <c r="B31" s="141">
        <v>1.6</v>
      </c>
      <c r="C31" s="139">
        <v>1434</v>
      </c>
      <c r="D31" s="212">
        <v>1344</v>
      </c>
      <c r="E31" s="213">
        <f>COUNTIF('CSJ RentRoll'!$Y$10:$Y$721,'Reference Data 2'!B31)</f>
        <v>0</v>
      </c>
      <c r="F31" s="210">
        <f>COUNTIF('CSJ RentRoll'!$AM$10:$AM$721,'Reference Data 2'!G31)</f>
        <v>0</v>
      </c>
      <c r="G31" s="141">
        <v>1.6</v>
      </c>
    </row>
    <row r="32" spans="2:21" ht="16.5">
      <c r="B32" s="141">
        <v>1.8</v>
      </c>
      <c r="C32" s="139">
        <v>1697.4999999999998</v>
      </c>
      <c r="D32" s="212">
        <v>1591</v>
      </c>
      <c r="E32" s="213">
        <f>COUNTIF('CSJ RentRoll'!$Y$10:$Y$721,'Reference Data 2'!B32)</f>
        <v>0</v>
      </c>
      <c r="F32" s="210">
        <f>COUNTIF('CSJ RentRoll'!$AM$10:$AM$721,'Reference Data 2'!G32)</f>
        <v>0</v>
      </c>
      <c r="G32" s="141">
        <v>1.8</v>
      </c>
    </row>
    <row r="33" spans="2:7" ht="16.5">
      <c r="B33" s="141">
        <v>2.11</v>
      </c>
      <c r="C33" s="139">
        <v>2804</v>
      </c>
      <c r="D33" s="212">
        <v>2804</v>
      </c>
      <c r="E33" s="213">
        <f>COUNTIF('CSJ RentRoll'!$Y$10:$Y$721,'Reference Data 2'!B33)</f>
        <v>0</v>
      </c>
      <c r="F33" s="210">
        <f>COUNTIF('CSJ RentRoll'!$AM$10:$AM$721,'Reference Data 2'!G33)</f>
        <v>0</v>
      </c>
      <c r="G33" s="141">
        <v>2.11</v>
      </c>
    </row>
    <row r="34" spans="2:7" ht="16.5">
      <c r="B34" s="141">
        <v>2.12</v>
      </c>
      <c r="C34" s="139">
        <v>3059</v>
      </c>
      <c r="D34" s="139">
        <v>3059</v>
      </c>
      <c r="E34" s="213">
        <f>COUNTIF('CSJ RentRoll'!$Y$10:$Y$721,'Reference Data 2'!B34)</f>
        <v>0</v>
      </c>
      <c r="F34" s="210">
        <f>COUNTIF('CSJ RentRoll'!$AM$10:$AM$721,'Reference Data 2'!G34)</f>
        <v>0</v>
      </c>
      <c r="G34" s="141">
        <v>2.12</v>
      </c>
    </row>
    <row r="35" spans="2:7" ht="16.5">
      <c r="B35" s="141">
        <v>2.15</v>
      </c>
      <c r="C35" s="139">
        <v>403</v>
      </c>
      <c r="D35" s="139">
        <v>403</v>
      </c>
      <c r="E35" s="213">
        <f>COUNTIF('CSJ RentRoll'!$Y$10:$Y$721,'Reference Data 2'!B35)</f>
        <v>0</v>
      </c>
      <c r="F35" s="210">
        <f>COUNTIF('CSJ RentRoll'!$AM$10:$AM$721,'Reference Data 2'!G35)</f>
        <v>0</v>
      </c>
      <c r="G35" s="141">
        <v>2.15</v>
      </c>
    </row>
    <row r="36" spans="2:7" ht="16.5">
      <c r="B36" s="141">
        <v>2.2000000000000002</v>
      </c>
      <c r="C36" s="139">
        <v>538</v>
      </c>
      <c r="D36" s="139">
        <v>538</v>
      </c>
      <c r="E36" s="213">
        <f>COUNTIF('CSJ RentRoll'!$Y$10:$Y$721,'Reference Data 2'!B36)</f>
        <v>0</v>
      </c>
      <c r="F36" s="210">
        <f>COUNTIF('CSJ RentRoll'!$AM$10:$AM$721,'Reference Data 2'!G36)</f>
        <v>0</v>
      </c>
      <c r="G36" s="141">
        <v>2.2000000000000002</v>
      </c>
    </row>
    <row r="37" spans="2:7" ht="16.5">
      <c r="B37" s="141">
        <v>2.25</v>
      </c>
      <c r="C37" s="139">
        <v>672</v>
      </c>
      <c r="D37" s="139">
        <v>672</v>
      </c>
      <c r="E37" s="213">
        <f>COUNTIF('CSJ RentRoll'!$Y$10:$Y$721,'Reference Data 2'!B37)</f>
        <v>0</v>
      </c>
      <c r="F37" s="210">
        <f>COUNTIF('CSJ RentRoll'!$AM$10:$AM$721,'Reference Data 2'!G37)</f>
        <v>0</v>
      </c>
      <c r="G37" s="141">
        <v>2.25</v>
      </c>
    </row>
    <row r="38" spans="2:7" ht="16.5">
      <c r="B38" s="141">
        <v>2.2999999999999998</v>
      </c>
      <c r="C38" s="139">
        <v>806</v>
      </c>
      <c r="D38" s="139">
        <v>806</v>
      </c>
      <c r="E38" s="213">
        <f>COUNTIF('CSJ RentRoll'!$Y$10:$Y$721,'Reference Data 2'!B38)</f>
        <v>0</v>
      </c>
      <c r="F38" s="210">
        <f>COUNTIF('CSJ RentRoll'!$AM$10:$AM$721,'Reference Data 2'!G38)</f>
        <v>0</v>
      </c>
      <c r="G38" s="141">
        <v>2.2999999999999998</v>
      </c>
    </row>
    <row r="39" spans="2:7" ht="16.5">
      <c r="B39" s="141">
        <v>2.35</v>
      </c>
      <c r="C39" s="139">
        <v>941</v>
      </c>
      <c r="D39" s="139">
        <v>941</v>
      </c>
      <c r="E39" s="213">
        <f>COUNTIF('CSJ RentRoll'!$Y$10:$Y$721,'Reference Data 2'!B39)</f>
        <v>0</v>
      </c>
      <c r="F39" s="210">
        <f>COUNTIF('CSJ RentRoll'!$AM$10:$AM$721,'Reference Data 2'!G39)</f>
        <v>0</v>
      </c>
      <c r="G39" s="141">
        <v>2.35</v>
      </c>
    </row>
    <row r="40" spans="2:7" ht="16.5">
      <c r="B40" s="141">
        <v>2.4</v>
      </c>
      <c r="C40" s="139">
        <v>1075</v>
      </c>
      <c r="D40" s="139">
        <v>1075</v>
      </c>
      <c r="E40" s="213">
        <f>COUNTIF('CSJ RentRoll'!$Y$10:$Y$721,'Reference Data 2'!B40)</f>
        <v>0</v>
      </c>
      <c r="F40" s="210">
        <f>COUNTIF('CSJ RentRoll'!$AM$10:$AM$721,'Reference Data 2'!G40)</f>
        <v>0</v>
      </c>
      <c r="G40" s="141">
        <v>2.4</v>
      </c>
    </row>
    <row r="41" spans="2:7" ht="16.5">
      <c r="B41" s="141">
        <v>2.4500000000000002</v>
      </c>
      <c r="C41" s="139">
        <v>1209</v>
      </c>
      <c r="D41" s="139">
        <v>1209</v>
      </c>
      <c r="E41" s="213">
        <f>COUNTIF('CSJ RentRoll'!$Y$10:$Y$721,'Reference Data 2'!B41)</f>
        <v>0</v>
      </c>
      <c r="F41" s="210">
        <f>COUNTIF('CSJ RentRoll'!$AM$10:$AM$721,'Reference Data 2'!G41)</f>
        <v>0</v>
      </c>
      <c r="G41" s="141">
        <v>2.4500000000000002</v>
      </c>
    </row>
    <row r="42" spans="2:7" ht="16.5">
      <c r="B42" s="141">
        <v>2.5</v>
      </c>
      <c r="C42" s="139">
        <v>1344</v>
      </c>
      <c r="D42" s="139">
        <v>1344</v>
      </c>
      <c r="E42" s="213">
        <f>COUNTIF('CSJ RentRoll'!$Y$10:$Y$721,'Reference Data 2'!B42)</f>
        <v>0</v>
      </c>
      <c r="F42" s="210">
        <f>COUNTIF('CSJ RentRoll'!$AM$10:$AM$721,'Reference Data 2'!G42)</f>
        <v>0</v>
      </c>
      <c r="G42" s="141">
        <v>2.5</v>
      </c>
    </row>
    <row r="43" spans="2:7" ht="16.5">
      <c r="B43" s="141">
        <v>2.5499999999999998</v>
      </c>
      <c r="C43" s="139">
        <v>1478</v>
      </c>
      <c r="D43" s="139">
        <v>1478</v>
      </c>
      <c r="E43" s="213">
        <f>COUNTIF('CSJ RentRoll'!$Y$10:$Y$721,'Reference Data 2'!B43)</f>
        <v>0</v>
      </c>
      <c r="F43" s="210">
        <f>COUNTIF('CSJ RentRoll'!$AM$10:$AM$721,'Reference Data 2'!G43)</f>
        <v>0</v>
      </c>
      <c r="G43" s="141">
        <v>2.5499999999999998</v>
      </c>
    </row>
    <row r="44" spans="2:7" ht="16.5">
      <c r="B44" s="141">
        <v>2.6</v>
      </c>
      <c r="C44" s="139">
        <v>1613</v>
      </c>
      <c r="D44" s="139">
        <v>1613</v>
      </c>
      <c r="E44" s="213">
        <f>COUNTIF('CSJ RentRoll'!$Y$10:$Y$721,'Reference Data 2'!B44)</f>
        <v>0</v>
      </c>
      <c r="F44" s="210">
        <f>COUNTIF('CSJ RentRoll'!$AM$10:$AM$721,'Reference Data 2'!G44)</f>
        <v>0</v>
      </c>
      <c r="G44" s="141">
        <v>2.6</v>
      </c>
    </row>
    <row r="45" spans="2:7" ht="16.5">
      <c r="B45" s="141">
        <v>2.8</v>
      </c>
      <c r="C45" s="139">
        <v>1910</v>
      </c>
      <c r="D45" s="139">
        <v>1910</v>
      </c>
      <c r="E45" s="213">
        <f>COUNTIF('CSJ RentRoll'!$Y$10:$Y$721,'Reference Data 2'!B45)</f>
        <v>0</v>
      </c>
      <c r="F45" s="210">
        <f>COUNTIF('CSJ RentRoll'!$AM$10:$AM$721,'Reference Data 2'!G45)</f>
        <v>0</v>
      </c>
      <c r="G45" s="141">
        <v>2.8</v>
      </c>
    </row>
    <row r="46" spans="2:7" ht="16.5">
      <c r="B46" s="141">
        <v>3.11</v>
      </c>
      <c r="C46" s="139">
        <v>3116</v>
      </c>
      <c r="D46" s="212">
        <v>3240</v>
      </c>
      <c r="E46" s="213">
        <f>COUNTIF('CSJ RentRoll'!$Y$10:$Y$721,'Reference Data 2'!B46)</f>
        <v>0</v>
      </c>
      <c r="F46" s="210">
        <f>COUNTIF('CSJ RentRoll'!$AM$10:$AM$721,'Reference Data 2'!G46)</f>
        <v>0</v>
      </c>
      <c r="G46" s="141">
        <v>3.11</v>
      </c>
    </row>
    <row r="47" spans="2:7" ht="16.5">
      <c r="B47" s="141">
        <v>3.12</v>
      </c>
      <c r="C47" s="139">
        <v>3399</v>
      </c>
      <c r="D47" s="212">
        <v>3535</v>
      </c>
      <c r="E47" s="213">
        <f>COUNTIF('CSJ RentRoll'!$Y$10:$Y$721,'Reference Data 2'!B47)</f>
        <v>0</v>
      </c>
      <c r="F47" s="210">
        <f>COUNTIF('CSJ RentRoll'!$AM$10:$AM$721,'Reference Data 2'!G47)</f>
        <v>0</v>
      </c>
      <c r="G47" s="141">
        <v>3.12</v>
      </c>
    </row>
    <row r="48" spans="2:7" ht="16.5">
      <c r="B48" s="141">
        <v>3.15</v>
      </c>
      <c r="C48" s="139">
        <v>448</v>
      </c>
      <c r="D48" s="211">
        <v>466</v>
      </c>
      <c r="E48" s="213">
        <f>COUNTIF('CSJ RentRoll'!$Y$10:$Y$721,'Reference Data 2'!B48)</f>
        <v>0</v>
      </c>
      <c r="F48" s="210">
        <f>COUNTIF('CSJ RentRoll'!$AM$10:$AM$721,'Reference Data 2'!G48)</f>
        <v>0</v>
      </c>
      <c r="G48" s="141">
        <v>3.15</v>
      </c>
    </row>
    <row r="49" spans="2:7" ht="16.5">
      <c r="B49" s="141">
        <v>3.2</v>
      </c>
      <c r="C49" s="139">
        <v>597</v>
      </c>
      <c r="D49" s="211">
        <v>621</v>
      </c>
      <c r="E49" s="213">
        <f>COUNTIF('CSJ RentRoll'!$Y$10:$Y$721,'Reference Data 2'!B49)</f>
        <v>0</v>
      </c>
      <c r="F49" s="210">
        <f>COUNTIF('CSJ RentRoll'!$AM$10:$AM$721,'Reference Data 2'!G49)</f>
        <v>0</v>
      </c>
      <c r="G49" s="141">
        <v>3.2</v>
      </c>
    </row>
    <row r="50" spans="2:7" ht="16.5">
      <c r="B50" s="141">
        <v>3.25</v>
      </c>
      <c r="C50" s="139">
        <v>746</v>
      </c>
      <c r="D50" s="212">
        <v>776</v>
      </c>
      <c r="E50" s="213">
        <f>COUNTIF('CSJ RentRoll'!$Y$10:$Y$721,'Reference Data 2'!B50)</f>
        <v>0</v>
      </c>
      <c r="F50" s="210">
        <f>COUNTIF('CSJ RentRoll'!$AM$10:$AM$721,'Reference Data 2'!G50)</f>
        <v>0</v>
      </c>
      <c r="G50" s="141">
        <v>3.25</v>
      </c>
    </row>
    <row r="51" spans="2:7" ht="16.5">
      <c r="B51" s="141">
        <v>3.3</v>
      </c>
      <c r="C51" s="139">
        <v>895</v>
      </c>
      <c r="D51" s="212">
        <v>931</v>
      </c>
      <c r="E51" s="213">
        <f>COUNTIF('CSJ RentRoll'!$Y$10:$Y$721,'Reference Data 2'!B51)</f>
        <v>0</v>
      </c>
      <c r="F51" s="210">
        <f>COUNTIF('CSJ RentRoll'!$AM$10:$AM$721,'Reference Data 2'!G51)</f>
        <v>0</v>
      </c>
      <c r="G51" s="141">
        <v>3.3</v>
      </c>
    </row>
    <row r="52" spans="2:7" ht="16.5">
      <c r="B52" s="141">
        <v>3.35</v>
      </c>
      <c r="C52" s="139">
        <v>1045</v>
      </c>
      <c r="D52" s="212">
        <v>1087</v>
      </c>
      <c r="E52" s="213">
        <f>COUNTIF('CSJ RentRoll'!$Y$10:$Y$721,'Reference Data 2'!B52)</f>
        <v>0</v>
      </c>
      <c r="F52" s="210">
        <f>COUNTIF('CSJ RentRoll'!$AM$10:$AM$721,'Reference Data 2'!G52)</f>
        <v>0</v>
      </c>
      <c r="G52" s="141">
        <v>3.35</v>
      </c>
    </row>
    <row r="53" spans="2:7" ht="16.5">
      <c r="B53" s="141">
        <v>3.4</v>
      </c>
      <c r="C53" s="139">
        <v>1194</v>
      </c>
      <c r="D53" s="212">
        <v>1242</v>
      </c>
      <c r="E53" s="213">
        <f>COUNTIF('CSJ RentRoll'!$Y$10:$Y$721,'Reference Data 2'!B53)</f>
        <v>0</v>
      </c>
      <c r="F53" s="210">
        <f>COUNTIF('CSJ RentRoll'!$AM$10:$AM$721,'Reference Data 2'!G53)</f>
        <v>0</v>
      </c>
      <c r="G53" s="141">
        <v>3.4</v>
      </c>
    </row>
    <row r="54" spans="2:7" ht="16.5">
      <c r="B54" s="141">
        <v>3.45</v>
      </c>
      <c r="C54" s="139">
        <v>1343</v>
      </c>
      <c r="D54" s="212">
        <v>1397</v>
      </c>
      <c r="E54" s="213">
        <f>COUNTIF('CSJ RentRoll'!$Y$10:$Y$721,'Reference Data 2'!B54)</f>
        <v>0</v>
      </c>
      <c r="F54" s="210">
        <f>COUNTIF('CSJ RentRoll'!$AM$10:$AM$721,'Reference Data 2'!G54)</f>
        <v>0</v>
      </c>
      <c r="G54" s="141">
        <v>3.45</v>
      </c>
    </row>
    <row r="55" spans="2:7" ht="16.5">
      <c r="B55" s="141">
        <v>3.5</v>
      </c>
      <c r="C55" s="139">
        <v>1493</v>
      </c>
      <c r="D55" s="212">
        <v>1553</v>
      </c>
      <c r="E55" s="213">
        <f>COUNTIF('CSJ RentRoll'!$Y$10:$Y$721,'Reference Data 2'!B55)</f>
        <v>0</v>
      </c>
      <c r="F55" s="210">
        <f>COUNTIF('CSJ RentRoll'!$AM$10:$AM$721,'Reference Data 2'!G55)</f>
        <v>0</v>
      </c>
      <c r="G55" s="141">
        <v>3.5</v>
      </c>
    </row>
    <row r="56" spans="2:7" ht="16.5">
      <c r="B56" s="141">
        <v>3.55</v>
      </c>
      <c r="C56" s="139">
        <v>1642</v>
      </c>
      <c r="D56" s="212">
        <v>1708</v>
      </c>
      <c r="E56" s="213">
        <f>COUNTIF('CSJ RentRoll'!$Y$10:$Y$721,'Reference Data 2'!B56)</f>
        <v>0</v>
      </c>
      <c r="F56" s="210">
        <f>COUNTIF('CSJ RentRoll'!$AM$10:$AM$721,'Reference Data 2'!G56)</f>
        <v>0</v>
      </c>
      <c r="G56" s="141">
        <v>3.55</v>
      </c>
    </row>
    <row r="57" spans="2:7" ht="16.5">
      <c r="B57" s="141">
        <v>3.6</v>
      </c>
      <c r="C57" s="139">
        <v>1791</v>
      </c>
      <c r="D57" s="212">
        <v>1863</v>
      </c>
      <c r="E57" s="213">
        <f>COUNTIF('CSJ RentRoll'!$Y$10:$Y$721,'Reference Data 2'!B57)</f>
        <v>0</v>
      </c>
      <c r="F57" s="210">
        <f>COUNTIF('CSJ RentRoll'!$AM$10:$AM$721,'Reference Data 2'!G57)</f>
        <v>0</v>
      </c>
      <c r="G57" s="141">
        <v>3.6</v>
      </c>
    </row>
    <row r="58" spans="2:7" ht="16.5">
      <c r="B58" s="141">
        <v>3.8</v>
      </c>
      <c r="C58" s="139">
        <v>2122.5</v>
      </c>
      <c r="D58" s="212">
        <v>2206.875</v>
      </c>
      <c r="E58" s="213">
        <f>COUNTIF('CSJ RentRoll'!$Y$10:$Y$721,'Reference Data 2'!B58)</f>
        <v>0</v>
      </c>
      <c r="F58" s="210">
        <f>COUNTIF('CSJ RentRoll'!$AM$10:$AM$721,'Reference Data 2'!G58)</f>
        <v>0</v>
      </c>
      <c r="G58" s="141">
        <v>3.8</v>
      </c>
    </row>
    <row r="59" spans="2:7" ht="16.5">
      <c r="B59" s="141">
        <v>4.1100000000000003</v>
      </c>
      <c r="C59" s="139">
        <v>3365</v>
      </c>
      <c r="D59" s="212">
        <v>3615</v>
      </c>
      <c r="E59" s="213">
        <f>COUNTIF('CSJ RentRoll'!$Y$10:$Y$721,'Reference Data 2'!B59)</f>
        <v>0</v>
      </c>
      <c r="F59" s="210">
        <f>COUNTIF('CSJ RentRoll'!$AM$10:$AM$721,'Reference Data 2'!G59)</f>
        <v>0</v>
      </c>
      <c r="G59" s="141">
        <v>4.1100000000000003</v>
      </c>
    </row>
    <row r="60" spans="2:7" ht="16.5">
      <c r="B60" s="141">
        <v>4.12</v>
      </c>
      <c r="C60" s="139">
        <v>3671</v>
      </c>
      <c r="D60" s="212">
        <v>3943</v>
      </c>
      <c r="E60" s="213">
        <f>COUNTIF('CSJ RentRoll'!$Y$10:$Y$721,'Reference Data 2'!B60)</f>
        <v>0</v>
      </c>
      <c r="F60" s="210">
        <f>COUNTIF('CSJ RentRoll'!$AM$10:$AM$721,'Reference Data 2'!G60)</f>
        <v>0</v>
      </c>
      <c r="G60" s="141">
        <v>4.12</v>
      </c>
    </row>
    <row r="61" spans="2:7" ht="16.5">
      <c r="B61" s="141">
        <v>4.1500000000000004</v>
      </c>
      <c r="C61" s="139">
        <v>484</v>
      </c>
      <c r="D61" s="211">
        <v>520</v>
      </c>
      <c r="E61" s="213">
        <f>COUNTIF('CSJ RentRoll'!$Y$10:$Y$721,'Reference Data 2'!B61)</f>
        <v>0</v>
      </c>
      <c r="F61" s="210">
        <f>COUNTIF('CSJ RentRoll'!$AM$10:$AM$721,'Reference Data 2'!G61)</f>
        <v>0</v>
      </c>
      <c r="G61" s="141">
        <v>4.1500000000000004</v>
      </c>
    </row>
    <row r="62" spans="2:7" ht="16.5">
      <c r="B62" s="141">
        <v>4.2</v>
      </c>
      <c r="C62" s="139">
        <v>645</v>
      </c>
      <c r="D62" s="211">
        <v>693</v>
      </c>
      <c r="E62" s="213">
        <f>COUNTIF('CSJ RentRoll'!$Y$10:$Y$721,'Reference Data 2'!B62)</f>
        <v>0</v>
      </c>
      <c r="F62" s="210">
        <f>COUNTIF('CSJ RentRoll'!$AM$10:$AM$721,'Reference Data 2'!G62)</f>
        <v>0</v>
      </c>
      <c r="G62" s="141">
        <v>4.2</v>
      </c>
    </row>
    <row r="63" spans="2:7" ht="16.5">
      <c r="B63" s="141">
        <v>4.25</v>
      </c>
      <c r="C63" s="139">
        <v>806</v>
      </c>
      <c r="D63" s="212">
        <v>866</v>
      </c>
      <c r="E63" s="213">
        <f>COUNTIF('CSJ RentRoll'!$Y$10:$Y$721,'Reference Data 2'!B63)</f>
        <v>0</v>
      </c>
      <c r="F63" s="210">
        <f>COUNTIF('CSJ RentRoll'!$AM$10:$AM$721,'Reference Data 2'!G63)</f>
        <v>0</v>
      </c>
      <c r="G63" s="141">
        <v>4.25</v>
      </c>
    </row>
    <row r="64" spans="2:7" ht="16.5">
      <c r="B64" s="141">
        <v>4.3</v>
      </c>
      <c r="C64" s="139">
        <v>968</v>
      </c>
      <c r="D64" s="212">
        <v>1039</v>
      </c>
      <c r="E64" s="213">
        <f>COUNTIF('CSJ RentRoll'!$Y$10:$Y$721,'Reference Data 2'!B64)</f>
        <v>0</v>
      </c>
      <c r="F64" s="210">
        <f>COUNTIF('CSJ RentRoll'!$AM$10:$AM$721,'Reference Data 2'!G64)</f>
        <v>0</v>
      </c>
      <c r="G64" s="141">
        <v>4.3</v>
      </c>
    </row>
    <row r="65" spans="2:9" ht="16.5">
      <c r="B65" s="141">
        <v>4.3499999999999996</v>
      </c>
      <c r="C65" s="139">
        <v>1129</v>
      </c>
      <c r="D65" s="212">
        <v>1213</v>
      </c>
      <c r="E65" s="213">
        <f>COUNTIF('CSJ RentRoll'!$Y$10:$Y$721,'Reference Data 2'!B65)</f>
        <v>0</v>
      </c>
      <c r="F65" s="210">
        <f>COUNTIF('CSJ RentRoll'!$AM$10:$AM$721,'Reference Data 2'!G65)</f>
        <v>0</v>
      </c>
      <c r="G65" s="141">
        <v>4.3499999999999996</v>
      </c>
    </row>
    <row r="66" spans="2:9" ht="16.5">
      <c r="B66" s="141">
        <v>4.4000000000000004</v>
      </c>
      <c r="C66" s="139">
        <v>1290</v>
      </c>
      <c r="D66" s="212">
        <v>1386</v>
      </c>
      <c r="E66" s="213">
        <f>COUNTIF('CSJ RentRoll'!$Y$10:$Y$721,'Reference Data 2'!B66)</f>
        <v>0</v>
      </c>
      <c r="F66" s="210">
        <f>COUNTIF('CSJ RentRoll'!$AM$10:$AM$721,'Reference Data 2'!G66)</f>
        <v>0</v>
      </c>
      <c r="G66" s="141">
        <v>4.4000000000000004</v>
      </c>
    </row>
    <row r="67" spans="2:9" ht="16.5">
      <c r="B67" s="141">
        <v>4.45</v>
      </c>
      <c r="C67" s="139">
        <v>1451</v>
      </c>
      <c r="D67" s="212">
        <v>1559</v>
      </c>
      <c r="E67" s="213">
        <f>COUNTIF('CSJ RentRoll'!$Y$10:$Y$721,'Reference Data 2'!B67)</f>
        <v>0</v>
      </c>
      <c r="F67" s="210">
        <f>COUNTIF('CSJ RentRoll'!$AM$10:$AM$721,'Reference Data 2'!G67)</f>
        <v>0</v>
      </c>
      <c r="G67" s="141">
        <v>4.45</v>
      </c>
    </row>
    <row r="68" spans="2:9" ht="16.5">
      <c r="B68" s="141">
        <v>4.5</v>
      </c>
      <c r="C68" s="139">
        <v>1613</v>
      </c>
      <c r="D68" s="212">
        <v>1733</v>
      </c>
      <c r="E68" s="213">
        <f>COUNTIF('CSJ RentRoll'!$Y$10:$Y$721,'Reference Data 2'!B68)</f>
        <v>0</v>
      </c>
      <c r="F68" s="210">
        <f>COUNTIF('CSJ RentRoll'!$AM$10:$AM$721,'Reference Data 2'!G68)</f>
        <v>0</v>
      </c>
      <c r="G68" s="141">
        <v>4.5</v>
      </c>
    </row>
    <row r="69" spans="2:9" ht="16.5">
      <c r="B69" s="141">
        <v>4.55</v>
      </c>
      <c r="C69" s="139">
        <v>1774</v>
      </c>
      <c r="D69" s="212">
        <v>1906</v>
      </c>
      <c r="E69" s="213">
        <f>COUNTIF('CSJ RentRoll'!$Y$10:$Y$721,'Reference Data 2'!B69)</f>
        <v>0</v>
      </c>
      <c r="F69" s="210">
        <f>COUNTIF('CSJ RentRoll'!$AM$10:$AM$721,'Reference Data 2'!G69)</f>
        <v>0</v>
      </c>
      <c r="G69" s="141">
        <v>4.55</v>
      </c>
    </row>
    <row r="70" spans="2:9" ht="16.5">
      <c r="B70" s="141">
        <v>4.5999999999999996</v>
      </c>
      <c r="C70" s="139">
        <v>1935</v>
      </c>
      <c r="D70" s="212">
        <v>2079</v>
      </c>
      <c r="E70" s="213">
        <f>COUNTIF('CSJ RentRoll'!$Y$10:$Y$721,'Reference Data 2'!B70)</f>
        <v>0</v>
      </c>
      <c r="F70" s="210">
        <f>COUNTIF('CSJ RentRoll'!$AM$10:$AM$721,'Reference Data 2'!G70)</f>
        <v>0</v>
      </c>
      <c r="G70" s="141">
        <v>4.5999999999999996</v>
      </c>
    </row>
    <row r="71" spans="2:9" ht="16.5">
      <c r="B71" s="141">
        <v>4.8</v>
      </c>
      <c r="C71" s="139">
        <v>2291.25</v>
      </c>
      <c r="D71" s="212">
        <v>2461.2499999999995</v>
      </c>
      <c r="E71" s="213">
        <f>COUNTIF('CSJ RentRoll'!$Y$10:$Y$721,'Reference Data 2'!B71)</f>
        <v>0</v>
      </c>
      <c r="F71" s="210">
        <f>COUNTIF('CSJ RentRoll'!$AM$10:$AM$721,'Reference Data 2'!G71)</f>
        <v>0</v>
      </c>
      <c r="G71" s="141">
        <v>4.8</v>
      </c>
    </row>
    <row r="72" spans="2:9">
      <c r="E72" s="213">
        <f>SUM(E9:E71)</f>
        <v>0</v>
      </c>
      <c r="F72" s="210">
        <f>SUM(F9:F71)</f>
        <v>0</v>
      </c>
      <c r="I72" s="269">
        <f>SUM(I9:I71)</f>
        <v>0</v>
      </c>
    </row>
    <row r="73" spans="2:9">
      <c r="E73" s="214"/>
    </row>
  </sheetData>
  <sheetProtection password="EE98" sheet="1"/>
  <protectedRanges>
    <protectedRange sqref="F2:I2" name="PropertyName_1"/>
  </protectedRanges>
  <mergeCells count="3">
    <mergeCell ref="C4:D4"/>
    <mergeCell ref="B2:D2"/>
    <mergeCell ref="F2:I2"/>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CSJ RentRoll</vt:lpstr>
      <vt:lpstr>Utility Allowances</vt:lpstr>
      <vt:lpstr>Affordability Requirements</vt:lpstr>
      <vt:lpstr>Vacancy Move In Activity</vt:lpstr>
      <vt:lpstr>Reference Data 1</vt:lpstr>
      <vt:lpstr>Reference Data 2</vt:lpstr>
      <vt:lpstr>'CSJ RentRoll'!IncomeLimits</vt:lpstr>
      <vt:lpstr>'Affordability Requirements'!Print_Area</vt:lpstr>
      <vt:lpstr>'CSJ RentRoll'!Print_Area</vt:lpstr>
      <vt:lpstr>Instructions!Print_Area</vt:lpstr>
      <vt:lpstr>'Reference Data 2'!Print_Area</vt:lpstr>
      <vt:lpstr>'CSJ RentRoll'!Print_Titles</vt:lpstr>
      <vt:lpstr>'CSJ RentRoll'!Print_Titles_MI</vt:lpstr>
      <vt:lpstr>'CSJ RentRoll'!RENTROLL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 Rolls</dc:title>
  <dc:creator>Rly</dc:creator>
  <cp:lastModifiedBy>user</cp:lastModifiedBy>
  <cp:lastPrinted>2017-07-07T00:53:15Z</cp:lastPrinted>
  <dcterms:created xsi:type="dcterms:W3CDTF">2006-01-30T19:48:08Z</dcterms:created>
  <dcterms:modified xsi:type="dcterms:W3CDTF">2017-12-21T02:08:39Z</dcterms:modified>
</cp:coreProperties>
</file>